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<sst xmlns="http://schemas.openxmlformats.org/spreadsheetml/2006/main" count="89" uniqueCount="46">
  <si>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t</t>
  </si>
  <si>
    <t>Xobs</t>
  </si>
  <si>
    <t>X</t>
  </si>
  <si>
    <t>Y</t>
  </si>
  <si>
    <t>degrees</t>
  </si>
  <si>
    <t>Phi</t>
  </si>
  <si>
    <t xml:space="preserve"> </t>
  </si>
  <si>
    <t>T</t>
  </si>
  <si>
    <t>P</t>
  </si>
  <si>
    <t>Cos(P-T)</t>
  </si>
  <si>
    <t>C=5</t>
  </si>
  <si>
    <t>This spreadsheet models a star traveling in a circle of radius "one" that periodically emits light toward a remote observer.</t>
  </si>
  <si>
    <t>At[c]</t>
  </si>
  <si>
    <t>At[c+v]</t>
  </si>
  <si>
    <t>The star orbits at an arbitrary speed of "one"</t>
  </si>
  <si>
    <t>The speed of light can be set to various values.</t>
  </si>
  <si>
    <t>Rso</t>
  </si>
  <si>
    <t>c+v</t>
  </si>
  <si>
    <t>Theta</t>
  </si>
  <si>
    <t xml:space="preserve">x </t>
  </si>
  <si>
    <t>y</t>
  </si>
  <si>
    <t>Position</t>
  </si>
  <si>
    <t>dY/dX</t>
  </si>
  <si>
    <t>dY/(.1)</t>
  </si>
  <si>
    <t>dX/(.1)</t>
  </si>
  <si>
    <t>V</t>
  </si>
  <si>
    <t>Phi-Th</t>
  </si>
  <si>
    <t>C-Cos(P-T)</t>
  </si>
  <si>
    <t>Speed of Light</t>
  </si>
  <si>
    <t>Obs Dst</t>
  </si>
  <si>
    <t>(P-T)</t>
  </si>
  <si>
    <t>dT</t>
  </si>
  <si>
    <t>dT ©</t>
  </si>
  <si>
    <t>"C"</t>
  </si>
  <si>
    <t>"C+V"</t>
  </si>
  <si>
    <t>Freq</t>
  </si>
  <si>
    <t>Dupl</t>
  </si>
  <si>
    <t>Bins</t>
  </si>
  <si>
    <t>X(g)</t>
  </si>
  <si>
    <t>Y(g)</t>
  </si>
  <si>
    <t>Graph</t>
  </si>
  <si>
    <t>This is for the second star labled "B"</t>
  </si>
  <si>
    <t>At(g)</t>
  </si>
  <si>
    <t>Time</t>
  </si>
  <si>
    <t>order</t>
  </si>
  <si>
    <t>Y-Z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</si>
</sst>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Observed Frequency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8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-2.3</c:v>
                </c:pt>
                <c:pt idx="17">
                  <c:v>-2.2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</c:v>
                </c:pt>
                <c:pt idx="62">
                  <c:v>2.3</c:v>
                </c:pt>
                <c:pt idx="63">
                  <c:v>2.4</c:v>
                </c:pt>
                <c:pt idx="64">
                  <c:v>2.5</c:v>
                </c:pt>
                <c:pt idx="65">
                  <c:v>2.6</c:v>
                </c:pt>
                <c:pt idx="66">
                  <c:v>2.7</c:v>
                </c:pt>
                <c:pt idx="67">
                  <c:v>2.8</c:v>
                </c:pt>
                <c:pt idx="68">
                  <c:v>2.9</c:v>
                </c:pt>
                <c:pt idx="69">
                  <c:v>3</c:v>
                </c:pt>
                <c:pt idx="70">
                  <c:v>3.1</c:v>
                </c:pt>
                <c:pt idx="71">
                  <c:v>3.2</c:v>
                </c:pt>
                <c:pt idx="72">
                  <c:v>3.3</c:v>
                </c:pt>
                <c:pt idx="73">
                  <c:v>3.4</c:v>
                </c:pt>
                <c:pt idx="74">
                  <c:v>3.5</c:v>
                </c:pt>
                <c:pt idx="75">
                  <c:v>3.6</c:v>
                </c:pt>
                <c:pt idx="76">
                  <c:v>3.7</c:v>
                </c:pt>
                <c:pt idx="77">
                  <c:v>3.8</c:v>
                </c:pt>
                <c:pt idx="78">
                  <c:v>3.9</c:v>
                </c:pt>
                <c:pt idx="79">
                  <c:v>4</c:v>
                </c:pt>
              </c:strCache>
            </c:strRef>
          </c:xVal>
          <c:yVal>
            <c:numRef>
              <c:f>Sheet1!$AH$11:$AH$90</c:f>
              <c:numCache>
                <c:ptCount val="80"/>
                <c:pt idx="0">
                  <c:v>0.2051542679550235</c:v>
                </c:pt>
                <c:pt idx="1">
                  <c:v>11.802912147118526</c:v>
                </c:pt>
                <c:pt idx="2">
                  <c:v>11.808699910272306</c:v>
                </c:pt>
                <c:pt idx="3">
                  <c:v>11.914517746832061</c:v>
                </c:pt>
                <c:pt idx="4">
                  <c:v>11.770390825335888</c:v>
                </c:pt>
                <c:pt idx="5">
                  <c:v>11.924577906220946</c:v>
                </c:pt>
                <c:pt idx="6">
                  <c:v>11.8303062486995</c:v>
                </c:pt>
                <c:pt idx="7">
                  <c:v>11.835542411565777</c:v>
                </c:pt>
                <c:pt idx="8">
                  <c:v>11.891431447233153</c:v>
                </c:pt>
                <c:pt idx="9">
                  <c:v>11.796444351628892</c:v>
                </c:pt>
                <c:pt idx="10">
                  <c:v>11.901039773154151</c:v>
                </c:pt>
                <c:pt idx="11">
                  <c:v>11.758465148698498</c:v>
                </c:pt>
                <c:pt idx="12">
                  <c:v>11.76294664160961</c:v>
                </c:pt>
                <c:pt idx="13">
                  <c:v>11.719248291501861</c:v>
                </c:pt>
                <c:pt idx="14">
                  <c:v>11.675503344048574</c:v>
                </c:pt>
                <c:pt idx="15">
                  <c:v>11.58493019031997</c:v>
                </c:pt>
                <c:pt idx="16">
                  <c:v>11.49478422270267</c:v>
                </c:pt>
                <c:pt idx="17">
                  <c:v>11.406282253703793</c:v>
                </c:pt>
                <c:pt idx="18">
                  <c:v>11.273518891475238</c:v>
                </c:pt>
                <c:pt idx="19">
                  <c:v>11.058080052721426</c:v>
                </c:pt>
                <c:pt idx="20">
                  <c:v>10.97339113320576</c:v>
                </c:pt>
                <c:pt idx="21">
                  <c:v>10.646934168303545</c:v>
                </c:pt>
                <c:pt idx="22">
                  <c:v>10.488955655830171</c:v>
                </c:pt>
                <c:pt idx="23">
                  <c:v>10.116002624729383</c:v>
                </c:pt>
                <c:pt idx="24">
                  <c:v>9.832249442301796</c:v>
                </c:pt>
                <c:pt idx="25">
                  <c:v>9.467730127326753</c:v>
                </c:pt>
                <c:pt idx="26">
                  <c:v>9.009892848636174</c:v>
                </c:pt>
                <c:pt idx="27">
                  <c:v>8.616331420283844</c:v>
                </c:pt>
                <c:pt idx="28">
                  <c:v>8.109569670060901</c:v>
                </c:pt>
                <c:pt idx="29">
                  <c:v>7.63211003577964</c:v>
                </c:pt>
                <c:pt idx="30">
                  <c:v>7.127873486417004</c:v>
                </c:pt>
                <c:pt idx="31">
                  <c:v>6.614859772287919</c:v>
                </c:pt>
                <c:pt idx="32">
                  <c:v>6.120260983798973</c:v>
                </c:pt>
                <c:pt idx="33">
                  <c:v>5.637759802439794</c:v>
                </c:pt>
                <c:pt idx="34">
                  <c:v>5.234149014369458</c:v>
                </c:pt>
                <c:pt idx="35">
                  <c:v>4.847397644161151</c:v>
                </c:pt>
                <c:pt idx="36">
                  <c:v>4.51769642469137</c:v>
                </c:pt>
                <c:pt idx="37">
                  <c:v>4.253393178522477</c:v>
                </c:pt>
                <c:pt idx="38">
                  <c:v>4.065713445957867</c:v>
                </c:pt>
                <c:pt idx="39">
                  <c:v>3.929173185733386</c:v>
                </c:pt>
                <c:pt idx="40">
                  <c:v>2.389185601465215</c:v>
                </c:pt>
                <c:pt idx="41">
                  <c:v>3.779708746308254</c:v>
                </c:pt>
                <c:pt idx="42">
                  <c:v>3.8143256945630606</c:v>
                </c:pt>
                <c:pt idx="43">
                  <c:v>3.898185208307256</c:v>
                </c:pt>
                <c:pt idx="44">
                  <c:v>4.054989231743109</c:v>
                </c:pt>
                <c:pt idx="45">
                  <c:v>4.274515951650491</c:v>
                </c:pt>
                <c:pt idx="46">
                  <c:v>4.55001843347778</c:v>
                </c:pt>
                <c:pt idx="47">
                  <c:v>4.84598608992019</c:v>
                </c:pt>
                <c:pt idx="48">
                  <c:v>5.220519973338333</c:v>
                </c:pt>
                <c:pt idx="49">
                  <c:v>5.615123722006713</c:v>
                </c:pt>
                <c:pt idx="50">
                  <c:v>6.036722307697908</c:v>
                </c:pt>
                <c:pt idx="51">
                  <c:v>6.461344312015649</c:v>
                </c:pt>
                <c:pt idx="52">
                  <c:v>6.872101955828142</c:v>
                </c:pt>
                <c:pt idx="53">
                  <c:v>7.321721671852409</c:v>
                </c:pt>
                <c:pt idx="54">
                  <c:v>7.6743248701238125</c:v>
                </c:pt>
                <c:pt idx="55">
                  <c:v>8.098012847787249</c:v>
                </c:pt>
                <c:pt idx="56">
                  <c:v>8.440427979353702</c:v>
                </c:pt>
                <c:pt idx="57">
                  <c:v>8.71052305322992</c:v>
                </c:pt>
                <c:pt idx="58">
                  <c:v>9.074860727636668</c:v>
                </c:pt>
                <c:pt idx="59">
                  <c:v>9.230493919144564</c:v>
                </c:pt>
                <c:pt idx="60">
                  <c:v>9.558768310076305</c:v>
                </c:pt>
                <c:pt idx="61">
                  <c:v>9.64693433120267</c:v>
                </c:pt>
                <c:pt idx="62">
                  <c:v>9.86940201165731</c:v>
                </c:pt>
                <c:pt idx="63">
                  <c:v>10.010428930127118</c:v>
                </c:pt>
                <c:pt idx="64">
                  <c:v>10.107627968703238</c:v>
                </c:pt>
                <c:pt idx="65">
                  <c:v>10.2076129713313</c:v>
                </c:pt>
                <c:pt idx="66">
                  <c:v>10.30904768580012</c:v>
                </c:pt>
                <c:pt idx="67">
                  <c:v>10.36309989827463</c:v>
                </c:pt>
                <c:pt idx="68">
                  <c:v>10.417560097793697</c:v>
                </c:pt>
                <c:pt idx="69">
                  <c:v>10.422619173357246</c:v>
                </c:pt>
                <c:pt idx="70">
                  <c:v>10.58009524450527</c:v>
                </c:pt>
                <c:pt idx="71">
                  <c:v>10.482512724345064</c:v>
                </c:pt>
                <c:pt idx="72">
                  <c:v>10.59115151721731</c:v>
                </c:pt>
                <c:pt idx="73">
                  <c:v>10.544073912420021</c:v>
                </c:pt>
                <c:pt idx="74">
                  <c:v>10.549176872775336</c:v>
                </c:pt>
                <c:pt idx="75">
                  <c:v>10.657461633070266</c:v>
                </c:pt>
                <c:pt idx="76">
                  <c:v>10.509055186298013</c:v>
                </c:pt>
                <c:pt idx="77">
                  <c:v>10.66848990856089</c:v>
                </c:pt>
                <c:pt idx="78">
                  <c:v>10.570166962202906</c:v>
                </c:pt>
                <c:pt idx="79">
                  <c:v>10.574702327456619</c:v>
                </c:pt>
              </c:numCache>
            </c:numRef>
          </c:yVal>
          <c:smooth val="0"/>
        </c:ser>
        <c:axId val="59907867"/>
        <c:axId val="2299892"/>
      </c:scatterChart>
      <c:val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892"/>
        <c:crosses val="autoZero"/>
        <c:crossBetween val="midCat"/>
        <c:dispUnits/>
      </c:val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sine(2ft)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</c:strCache>
            </c:strRef>
          </c:xVal>
          <c:yVal>
            <c:numRef>
              <c:f>Sheet1!#REF!</c:f>
              <c:numCache>
                <c:ptCount val="63"/>
                <c:pt idx="0">
                  <c:v>0.19866933079506122</c:v>
                </c:pt>
                <c:pt idx="1">
                  <c:v>0.3894183423086505</c:v>
                </c:pt>
                <c:pt idx="2">
                  <c:v>0.5646424733950354</c:v>
                </c:pt>
                <c:pt idx="3">
                  <c:v>0.7173560908995228</c:v>
                </c:pt>
                <c:pt idx="4">
                  <c:v>0.8414709848078965</c:v>
                </c:pt>
                <c:pt idx="5">
                  <c:v>0.9320390859672263</c:v>
                </c:pt>
                <c:pt idx="6">
                  <c:v>0.9854497299884601</c:v>
                </c:pt>
                <c:pt idx="7">
                  <c:v>0.9995736030415051</c:v>
                </c:pt>
                <c:pt idx="8">
                  <c:v>0.9738476308781951</c:v>
                </c:pt>
                <c:pt idx="9">
                  <c:v>0.9092974268256817</c:v>
                </c:pt>
                <c:pt idx="10">
                  <c:v>0.8084964038195901</c:v>
                </c:pt>
                <c:pt idx="11">
                  <c:v>0.675463180551151</c:v>
                </c:pt>
                <c:pt idx="12">
                  <c:v>0.5155013718214642</c:v>
                </c:pt>
                <c:pt idx="13">
                  <c:v>0.3349881501559051</c:v>
                </c:pt>
                <c:pt idx="14">
                  <c:v>0.1411200080598672</c:v>
                </c:pt>
                <c:pt idx="15">
                  <c:v>-0.058374143427580086</c:v>
                </c:pt>
                <c:pt idx="16">
                  <c:v>-0.2555411020268312</c:v>
                </c:pt>
                <c:pt idx="17">
                  <c:v>-0.44252044329485246</c:v>
                </c:pt>
                <c:pt idx="18">
                  <c:v>-0.6118578909427189</c:v>
                </c:pt>
                <c:pt idx="19">
                  <c:v>-0.7568024953079282</c:v>
                </c:pt>
                <c:pt idx="20">
                  <c:v>-0.8715757724135882</c:v>
                </c:pt>
                <c:pt idx="21">
                  <c:v>-0.951602073889516</c:v>
                </c:pt>
                <c:pt idx="22">
                  <c:v>-0.9936910036334644</c:v>
                </c:pt>
                <c:pt idx="23">
                  <c:v>-0.9961646088358407</c:v>
                </c:pt>
                <c:pt idx="24">
                  <c:v>-0.9589242746631385</c:v>
                </c:pt>
                <c:pt idx="25">
                  <c:v>-0.8834546557201531</c:v>
                </c:pt>
                <c:pt idx="26">
                  <c:v>-0.7727644875559871</c:v>
                </c:pt>
                <c:pt idx="27">
                  <c:v>-0.6312666378723216</c:v>
                </c:pt>
                <c:pt idx="28">
                  <c:v>-0.46460217941375737</c:v>
                </c:pt>
                <c:pt idx="29">
                  <c:v>-0.27941549819892586</c:v>
                </c:pt>
                <c:pt idx="30">
                  <c:v>-0.0830894028174964</c:v>
                </c:pt>
                <c:pt idx="31">
                  <c:v>0.11654920485049364</c:v>
                </c:pt>
                <c:pt idx="32">
                  <c:v>0.31154136351337786</c:v>
                </c:pt>
                <c:pt idx="33">
                  <c:v>0.49411335113860816</c:v>
                </c:pt>
                <c:pt idx="34">
                  <c:v>0.6569865987187891</c:v>
                </c:pt>
                <c:pt idx="35">
                  <c:v>0.7936678638491531</c:v>
                </c:pt>
                <c:pt idx="36">
                  <c:v>0.8987080958116269</c:v>
                </c:pt>
                <c:pt idx="37">
                  <c:v>0.9679196720314863</c:v>
                </c:pt>
                <c:pt idx="38">
                  <c:v>0.998543345374605</c:v>
                </c:pt>
                <c:pt idx="39">
                  <c:v>0.9893582466233818</c:v>
                </c:pt>
                <c:pt idx="40">
                  <c:v>0.9407305566797731</c:v>
                </c:pt>
                <c:pt idx="41">
                  <c:v>0.8545989080882804</c:v>
                </c:pt>
                <c:pt idx="42">
                  <c:v>0.7343970978741133</c:v>
                </c:pt>
                <c:pt idx="43">
                  <c:v>0.5849171928917617</c:v>
                </c:pt>
                <c:pt idx="44">
                  <c:v>0.4121184852417566</c:v>
                </c:pt>
                <c:pt idx="45">
                  <c:v>0.22288991410024764</c:v>
                </c:pt>
                <c:pt idx="46">
                  <c:v>0.024775425453357765</c:v>
                </c:pt>
                <c:pt idx="47">
                  <c:v>-0.17432678122297965</c:v>
                </c:pt>
                <c:pt idx="48">
                  <c:v>-0.3664791292519284</c:v>
                </c:pt>
                <c:pt idx="49">
                  <c:v>-0.5440211108893698</c:v>
                </c:pt>
                <c:pt idx="50">
                  <c:v>-0.6998746875935423</c:v>
                </c:pt>
                <c:pt idx="51">
                  <c:v>-0.8278264690856537</c:v>
                </c:pt>
                <c:pt idx="52">
                  <c:v>-0.9227754216128066</c:v>
                </c:pt>
                <c:pt idx="53">
                  <c:v>-0.9809362300664916</c:v>
                </c:pt>
                <c:pt idx="54">
                  <c:v>-0.9999902065507035</c:v>
                </c:pt>
                <c:pt idx="55">
                  <c:v>-0.9791777291513174</c:v>
                </c:pt>
                <c:pt idx="56">
                  <c:v>-0.9193285256646757</c:v>
                </c:pt>
                <c:pt idx="57">
                  <c:v>-0.8228285949687089</c:v>
                </c:pt>
                <c:pt idx="58">
                  <c:v>-0.6935250847771224</c:v>
                </c:pt>
                <c:pt idx="59">
                  <c:v>-0.5365729180004349</c:v>
                </c:pt>
                <c:pt idx="60">
                  <c:v>-0.3582292822368287</c:v>
                </c:pt>
                <c:pt idx="61">
                  <c:v>-0.1656041754483094</c:v>
                </c:pt>
                <c:pt idx="62">
                  <c:v>0.033623047221136695</c:v>
                </c:pt>
              </c:numCache>
            </c:numRef>
          </c:yVal>
          <c:smooth val="0"/>
        </c:ser>
        <c:axId val="20699029"/>
        <c:axId val="52073534"/>
      </c:scatterChart>
      <c:val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3534"/>
        <c:crosses val="autoZero"/>
        <c:crossBetween val="midCat"/>
        <c:dispUnits/>
      </c:valAx>
      <c:valAx>
        <c:axId val="5207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8</xdr:row>
      <xdr:rowOff>38100</xdr:rowOff>
    </xdr:from>
    <xdr:to>
      <xdr:col>11</xdr:col>
      <xdr:colOff>152400</xdr:colOff>
      <xdr:row>24</xdr:row>
      <xdr:rowOff>95250</xdr:rowOff>
    </xdr:to>
    <xdr:graphicFrame>
      <xdr:nvGraphicFramePr>
        <xdr:cNvPr id="1" name="Chart 36"/>
        <xdr:cNvGraphicFramePr/>
      </xdr:nvGraphicFramePr>
      <xdr:xfrm>
        <a:off x="2286000" y="133350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workbookViewId="0" topLeftCell="Q1">
      <selection activeCell="I6" sqref="I6"/>
    </sheetView>
  </sheetViews>
  <sheetFormatPr defaultColWidth="9.140625" defaultRowHeight="12.75"/>
  <cols>
    <col min="1" max="1" width="4.57421875" style="0" customWidth="1"/>
    <col min="2" max="2" width="8.28125" style="0" customWidth="1"/>
    <col min="3" max="3" width="8.57421875" style="0" customWidth="1"/>
    <col min="4" max="4" width="4.140625" style="1" customWidth="1"/>
    <col min="5" max="5" width="8.7109375" style="0" customWidth="1"/>
    <col min="6" max="6" width="7.7109375" style="0" customWidth="1"/>
    <col min="7" max="7" width="4.7109375" style="0" customWidth="1"/>
    <col min="8" max="8" width="3.8515625" style="1" customWidth="1"/>
    <col min="9" max="9" width="4.28125" style="1" customWidth="1"/>
    <col min="10" max="11" width="8.8515625" style="0" customWidth="1"/>
    <col min="12" max="12" width="8.7109375" style="2" customWidth="1"/>
    <col min="13" max="13" width="7.57421875" style="0" customWidth="1"/>
    <col min="14" max="14" width="7.00390625" style="0" customWidth="1"/>
    <col min="15" max="15" width="7.57421875" style="0" customWidth="1"/>
    <col min="16" max="16" width="8.140625" style="0" customWidth="1"/>
    <col min="17" max="17" width="9.28125" style="0" customWidth="1"/>
    <col min="18" max="18" width="7.8515625" style="0" customWidth="1"/>
    <col min="19" max="19" width="7.421875" style="0" customWidth="1"/>
    <col min="20" max="20" width="7.8515625" style="0" customWidth="1"/>
    <col min="21" max="21" width="9.00390625" style="2" customWidth="1"/>
    <col min="22" max="22" width="7.7109375" style="0" customWidth="1"/>
    <col min="23" max="23" width="8.28125" style="0" customWidth="1"/>
    <col min="24" max="24" width="8.00390625" style="0" customWidth="1"/>
    <col min="25" max="25" width="4.140625" style="0" customWidth="1"/>
    <col min="26" max="26" width="4.57421875" style="2" customWidth="1"/>
    <col min="27" max="27" width="5.00390625" style="1" customWidth="1"/>
    <col min="28" max="28" width="5.28125" style="1" customWidth="1"/>
    <col min="29" max="29" width="4.28125" style="2" customWidth="1"/>
    <col min="30" max="30" width="8.140625" style="0" customWidth="1"/>
    <col min="31" max="31" width="8.28125" style="0" customWidth="1"/>
    <col min="32" max="32" width="8.7109375" style="2" customWidth="1"/>
    <col min="33" max="33" width="6.8515625" style="0" customWidth="1"/>
    <col min="34" max="34" width="7.00390625" style="0" customWidth="1"/>
  </cols>
  <sheetData>
    <row r="1" spans="2:30" ht="12.75">
      <c r="B1" t="s">
        <v>11</v>
      </c>
      <c r="AD1" t="s">
        <v>11</v>
      </c>
    </row>
    <row r="2" spans="2:30" ht="12.75">
      <c r="B2" t="s">
        <v>41</v>
      </c>
      <c r="Q2" t="s">
        <v>6</v>
      </c>
      <c r="AD2" t="s">
        <v>14</v>
      </c>
    </row>
    <row r="3" spans="2:30" ht="12.75">
      <c r="B3" t="s">
        <v>15</v>
      </c>
      <c r="AD3" t="s">
        <v>15</v>
      </c>
    </row>
    <row r="4" spans="2:30" ht="12.75">
      <c r="B4" t="s">
        <v>28</v>
      </c>
      <c r="D4" s="1">
        <v>5</v>
      </c>
      <c r="AD4" t="s">
        <v>28</v>
      </c>
    </row>
    <row r="5" spans="2:31" ht="12.75">
      <c r="B5" t="s">
        <v>29</v>
      </c>
      <c r="C5" t="s">
        <v>6</v>
      </c>
      <c r="D5" s="1">
        <v>100</v>
      </c>
      <c r="S5" t="s">
        <v>17</v>
      </c>
      <c r="AD5" t="s">
        <v>29</v>
      </c>
      <c r="AE5" t="s">
        <v>6</v>
      </c>
    </row>
    <row r="6" spans="3:32" ht="12.75">
      <c r="C6" t="s">
        <v>6</v>
      </c>
      <c r="K6" t="s">
        <v>18</v>
      </c>
      <c r="L6" s="2" t="s">
        <v>18</v>
      </c>
      <c r="P6" t="s">
        <v>5</v>
      </c>
      <c r="Q6" t="s">
        <v>26</v>
      </c>
      <c r="U6" s="2" t="s">
        <v>18</v>
      </c>
      <c r="AE6" t="s">
        <v>6</v>
      </c>
      <c r="AF6" s="2" t="s">
        <v>18</v>
      </c>
    </row>
    <row r="7" spans="7:34" ht="12.75">
      <c r="G7" t="s">
        <v>43</v>
      </c>
      <c r="K7" t="s">
        <v>21</v>
      </c>
      <c r="L7" s="2" t="s">
        <v>36</v>
      </c>
      <c r="P7" t="s">
        <v>22</v>
      </c>
      <c r="Q7" t="s">
        <v>30</v>
      </c>
      <c r="U7" s="2" t="s">
        <v>36</v>
      </c>
      <c r="W7" t="s">
        <v>33</v>
      </c>
      <c r="Y7" t="s">
        <v>43</v>
      </c>
      <c r="AF7" s="2" t="s">
        <v>36</v>
      </c>
      <c r="AH7" t="s">
        <v>34</v>
      </c>
    </row>
    <row r="8" spans="2:34" ht="12.75">
      <c r="B8" t="s">
        <v>19</v>
      </c>
      <c r="C8" t="s">
        <v>20</v>
      </c>
      <c r="D8" s="1" t="s">
        <v>1</v>
      </c>
      <c r="G8" t="s">
        <v>44</v>
      </c>
      <c r="J8" t="s">
        <v>16</v>
      </c>
      <c r="K8" t="s">
        <v>7</v>
      </c>
      <c r="O8" t="s">
        <v>25</v>
      </c>
      <c r="P8" t="s">
        <v>8</v>
      </c>
      <c r="Q8" t="s">
        <v>6</v>
      </c>
      <c r="R8" t="s">
        <v>9</v>
      </c>
      <c r="S8" t="s">
        <v>27</v>
      </c>
      <c r="T8" t="s">
        <v>12</v>
      </c>
      <c r="V8" t="s">
        <v>32</v>
      </c>
      <c r="W8" t="s">
        <v>35</v>
      </c>
      <c r="X8" t="s">
        <v>13</v>
      </c>
      <c r="Y8" t="s">
        <v>44</v>
      </c>
      <c r="Z8" s="2" t="s">
        <v>37</v>
      </c>
      <c r="AA8" s="1" t="s">
        <v>45</v>
      </c>
      <c r="AB8" s="1" t="s">
        <v>37</v>
      </c>
      <c r="AD8" t="s">
        <v>19</v>
      </c>
      <c r="AE8" t="s">
        <v>20</v>
      </c>
      <c r="AG8" t="s">
        <v>31</v>
      </c>
      <c r="AH8" t="s">
        <v>35</v>
      </c>
    </row>
    <row r="9" spans="1:31" ht="12.75">
      <c r="A9" t="s">
        <v>0</v>
      </c>
      <c r="B9" t="s">
        <v>6</v>
      </c>
      <c r="C9" t="s">
        <v>6</v>
      </c>
      <c r="D9" s="1">
        <v>100</v>
      </c>
      <c r="E9" t="s">
        <v>2</v>
      </c>
      <c r="F9" t="s">
        <v>3</v>
      </c>
      <c r="H9" s="1" t="s">
        <v>38</v>
      </c>
      <c r="I9" s="1" t="s">
        <v>39</v>
      </c>
      <c r="K9" t="s">
        <v>4</v>
      </c>
      <c r="M9" t="s">
        <v>23</v>
      </c>
      <c r="N9" t="s">
        <v>24</v>
      </c>
      <c r="P9" t="s">
        <v>4</v>
      </c>
      <c r="Q9" t="s">
        <v>4</v>
      </c>
      <c r="S9" t="s">
        <v>10</v>
      </c>
      <c r="Z9" s="2" t="s">
        <v>42</v>
      </c>
      <c r="AB9" s="1" t="s">
        <v>40</v>
      </c>
      <c r="AD9" t="s">
        <v>6</v>
      </c>
      <c r="AE9" t="s">
        <v>6</v>
      </c>
    </row>
    <row r="10" spans="1:34" ht="12.75">
      <c r="A10">
        <v>-4</v>
      </c>
      <c r="B10">
        <v>-0.19711</v>
      </c>
      <c r="C10">
        <v>-1.20076</v>
      </c>
      <c r="D10" s="1">
        <v>100</v>
      </c>
      <c r="E10">
        <f aca="true" t="shared" si="0" ref="E10:E22">D10-B10</f>
        <v>100.19711</v>
      </c>
      <c r="F10">
        <f aca="true" t="shared" si="1" ref="F10:F22">C10</f>
        <v>-1.20076</v>
      </c>
      <c r="G10">
        <f aca="true" t="shared" si="2" ref="G10:G41">INT(10*A10)+200</f>
        <v>160</v>
      </c>
      <c r="H10" s="1">
        <f>50+INT(100*B10+0.5)</f>
        <v>30</v>
      </c>
      <c r="I10" s="1">
        <f>150-INT(100*C10+0.5)</f>
        <v>270</v>
      </c>
      <c r="J10">
        <f aca="true" t="shared" si="3" ref="J10:J22">SQRT(F10^2+E10^2)</f>
        <v>100.20430468263176</v>
      </c>
      <c r="K10">
        <f aca="true" t="shared" si="4" ref="K10:K22">180-57.3*ATAN(F10/E10)</f>
        <v>180.68664909123981</v>
      </c>
      <c r="L10" s="2">
        <v>180.6866</v>
      </c>
      <c r="M10" t="s">
        <v>6</v>
      </c>
      <c r="N10" t="s">
        <v>6</v>
      </c>
      <c r="O10" t="s">
        <v>6</v>
      </c>
      <c r="P10" t="s">
        <v>6</v>
      </c>
      <c r="Q10" t="s">
        <v>6</v>
      </c>
      <c r="R10" t="s">
        <v>6</v>
      </c>
      <c r="S10" t="s">
        <v>6</v>
      </c>
      <c r="T10">
        <f aca="true" t="shared" si="5" ref="T10:T41">A10+J10/5</f>
        <v>16.04086093652635</v>
      </c>
      <c r="U10" s="2">
        <v>180.6866</v>
      </c>
      <c r="V10" t="s">
        <v>6</v>
      </c>
      <c r="W10" t="s">
        <v>6</v>
      </c>
      <c r="X10" t="s">
        <v>6</v>
      </c>
      <c r="Y10">
        <f>INT(10*A10)+200</f>
        <v>160</v>
      </c>
      <c r="AD10">
        <v>1.19711</v>
      </c>
      <c r="AE10">
        <v>1.20076</v>
      </c>
      <c r="AF10" s="2">
        <v>178.5905</v>
      </c>
      <c r="AG10" t="s">
        <v>6</v>
      </c>
      <c r="AH10" t="s">
        <v>6</v>
      </c>
    </row>
    <row r="11" spans="1:34" ht="12.75">
      <c r="A11">
        <v>-3.9</v>
      </c>
      <c r="B11">
        <v>-0.16619</v>
      </c>
      <c r="C11">
        <v>-1.19053</v>
      </c>
      <c r="D11" s="1">
        <v>100</v>
      </c>
      <c r="E11">
        <f t="shared" si="0"/>
        <v>100.16619</v>
      </c>
      <c r="F11">
        <f t="shared" si="1"/>
        <v>-1.19053</v>
      </c>
      <c r="G11">
        <f t="shared" si="2"/>
        <v>161</v>
      </c>
      <c r="H11" s="1">
        <f aca="true" t="shared" si="6" ref="H11:H74">50+INT(100*B11+0.5)</f>
        <v>33</v>
      </c>
      <c r="I11" s="1">
        <f aca="true" t="shared" si="7" ref="I11:I74">150-INT(100*C11+0.5)</f>
        <v>269</v>
      </c>
      <c r="J11">
        <f t="shared" si="3"/>
        <v>100.1732648005295</v>
      </c>
      <c r="K11">
        <f t="shared" si="4"/>
        <v>180.68100979983265</v>
      </c>
      <c r="L11" s="2">
        <v>180.681</v>
      </c>
      <c r="M11">
        <f aca="true" t="shared" si="8" ref="M11:M55">(C11-C10)/0.1</f>
        <v>0.10229999999999961</v>
      </c>
      <c r="N11">
        <f aca="true" t="shared" si="9" ref="N11:N55">(B11-B10)/0.1</f>
        <v>0.30920000000000003</v>
      </c>
      <c r="O11">
        <f aca="true" t="shared" si="10" ref="O11:O55">SQRT(M11*M11+N11*N11)</f>
        <v>0.32568378835919964</v>
      </c>
      <c r="P11">
        <f aca="true" t="shared" si="11" ref="P11:P40">57.3*ATAN(M11/N11)</f>
        <v>18.308343099669994</v>
      </c>
      <c r="Q11">
        <f aca="true" t="shared" si="12" ref="Q11:Q42">P11-K11</f>
        <v>-162.37266670016265</v>
      </c>
      <c r="R11">
        <f aca="true" t="shared" si="13" ref="R11:R50">COS(Q11/57.3)</f>
        <v>-0.9529830806589271</v>
      </c>
      <c r="S11">
        <f aca="true" t="shared" si="14" ref="S11:S42">5-O11*R11</f>
        <v>5.31037113995122</v>
      </c>
      <c r="T11">
        <f t="shared" si="5"/>
        <v>16.1346529601059</v>
      </c>
      <c r="U11" s="2">
        <v>180.681</v>
      </c>
      <c r="V11">
        <f aca="true" t="shared" si="15" ref="V11:V56">T11-T10</f>
        <v>0.09379202357954952</v>
      </c>
      <c r="W11">
        <f aca="true" t="shared" si="16" ref="W11:W56">1/V11</f>
        <v>10.661887459458127</v>
      </c>
      <c r="X11">
        <f aca="true" t="shared" si="17" ref="X11:X42">A11+J11/S11</f>
        <v>14.963703150030613</v>
      </c>
      <c r="Y11">
        <f aca="true" t="shared" si="18" ref="Y11:Y74">INT(10*A11)+200</f>
        <v>161</v>
      </c>
      <c r="Z11" s="2">
        <f>INT(10*X11+0.5)</f>
        <v>150</v>
      </c>
      <c r="AA11" s="1">
        <f aca="true" t="shared" si="19" ref="AA11:AA42">Y11-Z11</f>
        <v>11</v>
      </c>
      <c r="AB11" s="1">
        <f>(Z11-169)*3</f>
        <v>-57</v>
      </c>
      <c r="AC11" s="2">
        <v>1</v>
      </c>
      <c r="AD11">
        <v>1.16619</v>
      </c>
      <c r="AE11">
        <v>1.19053</v>
      </c>
      <c r="AF11" s="2">
        <v>178.6033</v>
      </c>
      <c r="AG11" t="s">
        <v>6</v>
      </c>
      <c r="AH11" t="s">
        <v>6</v>
      </c>
    </row>
    <row r="12" spans="1:34" ht="12.75">
      <c r="A12">
        <v>-3.8</v>
      </c>
      <c r="B12">
        <v>-0.13501</v>
      </c>
      <c r="C12">
        <v>-1.17984</v>
      </c>
      <c r="D12" s="1">
        <v>100</v>
      </c>
      <c r="E12">
        <f t="shared" si="0"/>
        <v>100.13501</v>
      </c>
      <c r="F12">
        <f t="shared" si="1"/>
        <v>-1.17984</v>
      </c>
      <c r="G12">
        <f t="shared" si="2"/>
        <v>162</v>
      </c>
      <c r="H12" s="1">
        <f t="shared" si="6"/>
        <v>36</v>
      </c>
      <c r="I12" s="1">
        <f t="shared" si="7"/>
        <v>268</v>
      </c>
      <c r="J12">
        <f t="shared" si="3"/>
        <v>100.14196048672953</v>
      </c>
      <c r="K12">
        <f t="shared" si="4"/>
        <v>180.67510557794918</v>
      </c>
      <c r="L12" s="2">
        <v>190.6751</v>
      </c>
      <c r="M12">
        <f t="shared" si="8"/>
        <v>0.10690000000000088</v>
      </c>
      <c r="N12">
        <f t="shared" si="9"/>
        <v>0.31180000000000013</v>
      </c>
      <c r="O12">
        <f t="shared" si="10"/>
        <v>0.3296162162272971</v>
      </c>
      <c r="P12">
        <f t="shared" si="11"/>
        <v>18.925568597839145</v>
      </c>
      <c r="Q12">
        <f t="shared" si="12"/>
        <v>-161.74953698011004</v>
      </c>
      <c r="R12">
        <f t="shared" si="13"/>
        <v>-0.9496314554692347</v>
      </c>
      <c r="S12">
        <f t="shared" si="14"/>
        <v>5.31301392716219</v>
      </c>
      <c r="T12">
        <f t="shared" si="5"/>
        <v>16.228392097345907</v>
      </c>
      <c r="U12" s="2">
        <v>190.6751</v>
      </c>
      <c r="V12">
        <f t="shared" si="15"/>
        <v>0.09373913724000715</v>
      </c>
      <c r="W12">
        <f t="shared" si="16"/>
        <v>10.667902750583536</v>
      </c>
      <c r="X12">
        <f t="shared" si="17"/>
        <v>15.048428003315582</v>
      </c>
      <c r="Y12">
        <f t="shared" si="18"/>
        <v>162</v>
      </c>
      <c r="Z12" s="2">
        <f aca="true" t="shared" si="20" ref="Z12:Z75">INT(10*X12+0.5)</f>
        <v>150</v>
      </c>
      <c r="AA12" s="1">
        <f t="shared" si="19"/>
        <v>12</v>
      </c>
      <c r="AB12" s="1">
        <f aca="true" t="shared" si="21" ref="AB12:AB75">(Z12-169)*3</f>
        <v>-57</v>
      </c>
      <c r="AC12" s="2">
        <v>2</v>
      </c>
      <c r="AD12">
        <v>1.13501</v>
      </c>
      <c r="AE12">
        <v>1.17984</v>
      </c>
      <c r="AF12" s="2">
        <v>178.6168</v>
      </c>
      <c r="AG12">
        <f aca="true" t="shared" si="22" ref="AG12:AG55">X12-X11</f>
        <v>0.08472485328496937</v>
      </c>
      <c r="AH12">
        <f aca="true" t="shared" si="23" ref="AH12:AH56">1/AG12</f>
        <v>11.802912147118526</v>
      </c>
    </row>
    <row r="13" spans="1:34" ht="12.75">
      <c r="A13">
        <v>-3.7</v>
      </c>
      <c r="B13">
        <v>-0.10357</v>
      </c>
      <c r="C13">
        <v>-1.16866</v>
      </c>
      <c r="D13" s="1">
        <v>100</v>
      </c>
      <c r="E13">
        <f t="shared" si="0"/>
        <v>100.10357</v>
      </c>
      <c r="F13">
        <f t="shared" si="1"/>
        <v>-1.16866</v>
      </c>
      <c r="G13">
        <f t="shared" si="2"/>
        <v>163</v>
      </c>
      <c r="H13" s="1">
        <f t="shared" si="6"/>
        <v>40</v>
      </c>
      <c r="I13" s="1">
        <f t="shared" si="7"/>
        <v>267</v>
      </c>
      <c r="J13">
        <f t="shared" si="3"/>
        <v>100.11039153324944</v>
      </c>
      <c r="K13">
        <f t="shared" si="4"/>
        <v>180.668918960349</v>
      </c>
      <c r="L13" s="2">
        <v>180.6689</v>
      </c>
      <c r="M13">
        <f t="shared" si="8"/>
        <v>0.11179999999999968</v>
      </c>
      <c r="N13">
        <f t="shared" si="9"/>
        <v>0.31439999999999996</v>
      </c>
      <c r="O13">
        <f t="shared" si="10"/>
        <v>0.3336863797040567</v>
      </c>
      <c r="P13">
        <f t="shared" si="11"/>
        <v>19.576724885339605</v>
      </c>
      <c r="Q13">
        <f t="shared" si="12"/>
        <v>-161.0921940750094</v>
      </c>
      <c r="R13">
        <f t="shared" si="13"/>
        <v>-0.9459740926927459</v>
      </c>
      <c r="S13">
        <f t="shared" si="14"/>
        <v>5.315658670284472</v>
      </c>
      <c r="T13">
        <f t="shared" si="5"/>
        <v>16.32207830664989</v>
      </c>
      <c r="U13" s="2">
        <v>180.6689</v>
      </c>
      <c r="V13">
        <f t="shared" si="15"/>
        <v>0.09368620930398208</v>
      </c>
      <c r="W13">
        <f t="shared" si="16"/>
        <v>10.673929572231028</v>
      </c>
      <c r="X13">
        <f t="shared" si="17"/>
        <v>15.13311133065885</v>
      </c>
      <c r="Y13">
        <f t="shared" si="18"/>
        <v>163</v>
      </c>
      <c r="Z13" s="2">
        <f t="shared" si="20"/>
        <v>151</v>
      </c>
      <c r="AA13" s="1">
        <f t="shared" si="19"/>
        <v>12</v>
      </c>
      <c r="AB13" s="1">
        <f t="shared" si="21"/>
        <v>-54</v>
      </c>
      <c r="AC13" s="2">
        <v>1</v>
      </c>
      <c r="AD13">
        <v>1.10357</v>
      </c>
      <c r="AE13">
        <v>1.16866</v>
      </c>
      <c r="AF13" s="2">
        <v>178.6307</v>
      </c>
      <c r="AG13">
        <f t="shared" si="22"/>
        <v>0.08468332734326722</v>
      </c>
      <c r="AH13">
        <f t="shared" si="23"/>
        <v>11.808699910272306</v>
      </c>
    </row>
    <row r="14" spans="1:34" ht="12.75">
      <c r="A14">
        <v>-3.6</v>
      </c>
      <c r="B14">
        <v>-0.07185</v>
      </c>
      <c r="C14">
        <v>-1.15696</v>
      </c>
      <c r="D14" s="1">
        <v>100</v>
      </c>
      <c r="E14">
        <f t="shared" si="0"/>
        <v>100.07185</v>
      </c>
      <c r="F14">
        <f t="shared" si="1"/>
        <v>-1.15696</v>
      </c>
      <c r="G14">
        <f t="shared" si="2"/>
        <v>164</v>
      </c>
      <c r="H14" s="1">
        <f t="shared" si="6"/>
        <v>43</v>
      </c>
      <c r="I14" s="1">
        <f t="shared" si="7"/>
        <v>266</v>
      </c>
      <c r="J14">
        <f t="shared" si="3"/>
        <v>100.07853775342693</v>
      </c>
      <c r="K14">
        <f t="shared" si="4"/>
        <v>180.6624325876795</v>
      </c>
      <c r="L14" s="2">
        <v>180.6624</v>
      </c>
      <c r="M14">
        <f t="shared" si="8"/>
        <v>0.11700000000000044</v>
      </c>
      <c r="N14">
        <f t="shared" si="9"/>
        <v>0.3172</v>
      </c>
      <c r="O14">
        <f t="shared" si="10"/>
        <v>0.3380899880209411</v>
      </c>
      <c r="P14">
        <f t="shared" si="11"/>
        <v>20.248111469821552</v>
      </c>
      <c r="Q14">
        <f t="shared" si="12"/>
        <v>-160.41432111785792</v>
      </c>
      <c r="R14">
        <f t="shared" si="13"/>
        <v>-0.9420721217775916</v>
      </c>
      <c r="S14">
        <f t="shared" si="14"/>
        <v>5.318505152366648</v>
      </c>
      <c r="T14">
        <f t="shared" si="5"/>
        <v>16.415707550685383</v>
      </c>
      <c r="U14" s="2">
        <v>180.6624</v>
      </c>
      <c r="V14">
        <f t="shared" si="15"/>
        <v>0.093629244035494</v>
      </c>
      <c r="W14">
        <f t="shared" si="16"/>
        <v>10.680423731936884</v>
      </c>
      <c r="X14">
        <f t="shared" si="17"/>
        <v>15.217042549802477</v>
      </c>
      <c r="Y14">
        <f t="shared" si="18"/>
        <v>164</v>
      </c>
      <c r="Z14" s="2">
        <f t="shared" si="20"/>
        <v>152</v>
      </c>
      <c r="AA14" s="1">
        <f t="shared" si="19"/>
        <v>12</v>
      </c>
      <c r="AB14" s="1">
        <f t="shared" si="21"/>
        <v>-51</v>
      </c>
      <c r="AC14" s="2">
        <v>1</v>
      </c>
      <c r="AD14">
        <v>1.07185</v>
      </c>
      <c r="AE14">
        <v>1.15696</v>
      </c>
      <c r="AF14" s="2">
        <v>178.6453</v>
      </c>
      <c r="AG14">
        <f t="shared" si="22"/>
        <v>0.08393121914362744</v>
      </c>
      <c r="AH14">
        <f t="shared" si="23"/>
        <v>11.914517746832061</v>
      </c>
    </row>
    <row r="15" spans="1:34" ht="12.75">
      <c r="A15">
        <v>-3.5</v>
      </c>
      <c r="B15">
        <v>-0.03988</v>
      </c>
      <c r="C15">
        <v>-1.14472</v>
      </c>
      <c r="D15" s="1">
        <v>100</v>
      </c>
      <c r="E15">
        <f t="shared" si="0"/>
        <v>100.03988</v>
      </c>
      <c r="F15">
        <f t="shared" si="1"/>
        <v>-1.14472</v>
      </c>
      <c r="G15">
        <f t="shared" si="2"/>
        <v>165</v>
      </c>
      <c r="H15" s="1">
        <f t="shared" si="6"/>
        <v>46</v>
      </c>
      <c r="I15" s="1">
        <f t="shared" si="7"/>
        <v>264</v>
      </c>
      <c r="J15">
        <f t="shared" si="3"/>
        <v>100.04642909316054</v>
      </c>
      <c r="K15">
        <f t="shared" si="4"/>
        <v>180.65563446762872</v>
      </c>
      <c r="L15" s="2">
        <v>180.6556</v>
      </c>
      <c r="M15">
        <f t="shared" si="8"/>
        <v>0.12240000000000029</v>
      </c>
      <c r="N15">
        <f t="shared" si="9"/>
        <v>0.3197</v>
      </c>
      <c r="O15">
        <f t="shared" si="10"/>
        <v>0.34233003081821506</v>
      </c>
      <c r="P15">
        <f t="shared" si="11"/>
        <v>20.951333978851835</v>
      </c>
      <c r="Q15">
        <f t="shared" si="12"/>
        <v>-159.70430048877688</v>
      </c>
      <c r="R15">
        <f t="shared" si="13"/>
        <v>-0.9378437388289435</v>
      </c>
      <c r="S15">
        <f t="shared" si="14"/>
        <v>5.321052076015982</v>
      </c>
      <c r="T15">
        <f t="shared" si="5"/>
        <v>16.509285818632108</v>
      </c>
      <c r="U15" s="2">
        <v>180.6556</v>
      </c>
      <c r="V15">
        <f t="shared" si="15"/>
        <v>0.09357826794672519</v>
      </c>
      <c r="W15">
        <f t="shared" si="16"/>
        <v>10.68624181598774</v>
      </c>
      <c r="X15">
        <f t="shared" si="17"/>
        <v>15.302001495927485</v>
      </c>
      <c r="Y15">
        <f t="shared" si="18"/>
        <v>165</v>
      </c>
      <c r="Z15" s="2">
        <f t="shared" si="20"/>
        <v>153</v>
      </c>
      <c r="AA15" s="1">
        <f t="shared" si="19"/>
        <v>12</v>
      </c>
      <c r="AB15" s="1">
        <f t="shared" si="21"/>
        <v>-48</v>
      </c>
      <c r="AC15" s="2">
        <v>1</v>
      </c>
      <c r="AD15">
        <v>1.03988</v>
      </c>
      <c r="AE15">
        <v>1.14472</v>
      </c>
      <c r="AF15" s="2">
        <v>178.6605</v>
      </c>
      <c r="AG15">
        <f t="shared" si="22"/>
        <v>0.08495894612500798</v>
      </c>
      <c r="AH15">
        <f t="shared" si="23"/>
        <v>11.770390825335888</v>
      </c>
    </row>
    <row r="16" spans="1:34" ht="12.75">
      <c r="A16">
        <v>-3.4</v>
      </c>
      <c r="B16">
        <v>-0.00763</v>
      </c>
      <c r="C16">
        <v>-1.13192</v>
      </c>
      <c r="D16" s="1">
        <v>100</v>
      </c>
      <c r="E16">
        <f t="shared" si="0"/>
        <v>100.00763</v>
      </c>
      <c r="F16">
        <f t="shared" si="1"/>
        <v>-1.13192</v>
      </c>
      <c r="G16">
        <f t="shared" si="2"/>
        <v>166</v>
      </c>
      <c r="H16" s="1">
        <f t="shared" si="6"/>
        <v>49</v>
      </c>
      <c r="I16" s="1">
        <f t="shared" si="7"/>
        <v>263</v>
      </c>
      <c r="J16">
        <f t="shared" si="3"/>
        <v>100.01403552053732</v>
      </c>
      <c r="K16">
        <f t="shared" si="4"/>
        <v>180.64851298476344</v>
      </c>
      <c r="L16" s="2">
        <v>180.6485</v>
      </c>
      <c r="M16">
        <f t="shared" si="8"/>
        <v>0.12799999999999923</v>
      </c>
      <c r="N16">
        <f t="shared" si="9"/>
        <v>0.3225</v>
      </c>
      <c r="O16">
        <f t="shared" si="10"/>
        <v>0.3469729816570734</v>
      </c>
      <c r="P16">
        <f t="shared" si="11"/>
        <v>21.649684225151326</v>
      </c>
      <c r="Q16">
        <f t="shared" si="12"/>
        <v>-158.9988287596121</v>
      </c>
      <c r="R16">
        <f t="shared" si="13"/>
        <v>-0.933499827013425</v>
      </c>
      <c r="S16">
        <f t="shared" si="14"/>
        <v>5.32389921835521</v>
      </c>
      <c r="T16">
        <f t="shared" si="5"/>
        <v>16.602807104107466</v>
      </c>
      <c r="U16" s="2">
        <v>180.6485</v>
      </c>
      <c r="V16">
        <f t="shared" si="15"/>
        <v>0.09352128547535798</v>
      </c>
      <c r="W16">
        <f t="shared" si="16"/>
        <v>10.692752937656005</v>
      </c>
      <c r="X16">
        <f t="shared" si="17"/>
        <v>15.385861906573828</v>
      </c>
      <c r="Y16">
        <f t="shared" si="18"/>
        <v>166</v>
      </c>
      <c r="Z16" s="2">
        <f t="shared" si="20"/>
        <v>154</v>
      </c>
      <c r="AA16" s="1">
        <f t="shared" si="19"/>
        <v>12</v>
      </c>
      <c r="AB16" s="1">
        <f t="shared" si="21"/>
        <v>-45</v>
      </c>
      <c r="AC16" s="2">
        <v>1</v>
      </c>
      <c r="AD16">
        <v>1.00763</v>
      </c>
      <c r="AE16">
        <v>1.13192</v>
      </c>
      <c r="AF16" s="2">
        <v>178.6764</v>
      </c>
      <c r="AG16">
        <f t="shared" si="22"/>
        <v>0.0838604106463432</v>
      </c>
      <c r="AH16">
        <f t="shared" si="23"/>
        <v>11.924577906220946</v>
      </c>
    </row>
    <row r="17" spans="1:34" ht="12.75">
      <c r="A17">
        <v>-3.3</v>
      </c>
      <c r="B17">
        <v>0.02488</v>
      </c>
      <c r="C17">
        <v>-1.11853</v>
      </c>
      <c r="D17" s="1">
        <v>100</v>
      </c>
      <c r="E17">
        <f t="shared" si="0"/>
        <v>99.97512</v>
      </c>
      <c r="F17">
        <f t="shared" si="1"/>
        <v>-1.11853</v>
      </c>
      <c r="G17">
        <f t="shared" si="2"/>
        <v>167</v>
      </c>
      <c r="H17" s="1">
        <f t="shared" si="6"/>
        <v>52</v>
      </c>
      <c r="I17" s="1">
        <f t="shared" si="7"/>
        <v>262</v>
      </c>
      <c r="J17">
        <f t="shared" si="3"/>
        <v>99.98137690777868</v>
      </c>
      <c r="K17">
        <f t="shared" si="4"/>
        <v>180.64105044344942</v>
      </c>
      <c r="L17" s="2">
        <v>180.6411</v>
      </c>
      <c r="M17">
        <f t="shared" si="8"/>
        <v>0.13390000000000013</v>
      </c>
      <c r="N17">
        <f t="shared" si="9"/>
        <v>0.32509999999999994</v>
      </c>
      <c r="O17">
        <f t="shared" si="10"/>
        <v>0.35159525025233207</v>
      </c>
      <c r="P17">
        <f t="shared" si="11"/>
        <v>22.387102291981012</v>
      </c>
      <c r="Q17">
        <f t="shared" si="12"/>
        <v>-158.2539481514684</v>
      </c>
      <c r="R17">
        <f t="shared" si="13"/>
        <v>-0.9287596921139994</v>
      </c>
      <c r="S17">
        <f t="shared" si="14"/>
        <v>5.3265474963731005</v>
      </c>
      <c r="T17">
        <f t="shared" si="5"/>
        <v>16.696275381555736</v>
      </c>
      <c r="U17" s="2">
        <v>180.6411</v>
      </c>
      <c r="V17">
        <f t="shared" si="15"/>
        <v>0.09346827744827024</v>
      </c>
      <c r="W17">
        <f t="shared" si="16"/>
        <v>10.69881704574525</v>
      </c>
      <c r="X17">
        <f t="shared" si="17"/>
        <v>15.470390572102662</v>
      </c>
      <c r="Y17">
        <f t="shared" si="18"/>
        <v>167</v>
      </c>
      <c r="Z17" s="2">
        <f t="shared" si="20"/>
        <v>155</v>
      </c>
      <c r="AA17" s="1">
        <f t="shared" si="19"/>
        <v>12</v>
      </c>
      <c r="AB17" s="1">
        <f t="shared" si="21"/>
        <v>-42</v>
      </c>
      <c r="AC17" s="2">
        <v>1</v>
      </c>
      <c r="AD17">
        <v>0.97512</v>
      </c>
      <c r="AE17">
        <v>1.11853</v>
      </c>
      <c r="AF17" s="2">
        <v>178.6929</v>
      </c>
      <c r="AG17">
        <f t="shared" si="22"/>
        <v>0.08452866552883442</v>
      </c>
      <c r="AH17">
        <f t="shared" si="23"/>
        <v>11.8303062486995</v>
      </c>
    </row>
    <row r="18" spans="1:34" ht="12.75">
      <c r="A18">
        <v>-3.2</v>
      </c>
      <c r="B18">
        <v>0.05765</v>
      </c>
      <c r="C18">
        <v>-1.10452</v>
      </c>
      <c r="D18" s="1">
        <v>100</v>
      </c>
      <c r="E18">
        <f t="shared" si="0"/>
        <v>99.94235</v>
      </c>
      <c r="F18">
        <f t="shared" si="1"/>
        <v>-1.10452</v>
      </c>
      <c r="G18">
        <f t="shared" si="2"/>
        <v>168</v>
      </c>
      <c r="H18" s="1">
        <f t="shared" si="6"/>
        <v>56</v>
      </c>
      <c r="I18" s="1">
        <f t="shared" si="7"/>
        <v>260</v>
      </c>
      <c r="J18">
        <f t="shared" si="3"/>
        <v>99.94845315437804</v>
      </c>
      <c r="K18">
        <f t="shared" si="4"/>
        <v>180.63322925207706</v>
      </c>
      <c r="L18" s="2">
        <v>180.6332</v>
      </c>
      <c r="M18">
        <f t="shared" si="8"/>
        <v>0.14010000000000078</v>
      </c>
      <c r="N18">
        <f t="shared" si="9"/>
        <v>0.3277</v>
      </c>
      <c r="O18">
        <f t="shared" si="10"/>
        <v>0.35639205939526797</v>
      </c>
      <c r="P18">
        <f t="shared" si="11"/>
        <v>23.149632504176385</v>
      </c>
      <c r="Q18">
        <f t="shared" si="12"/>
        <v>-157.48359674790066</v>
      </c>
      <c r="R18">
        <f t="shared" si="13"/>
        <v>-0.9236923886771828</v>
      </c>
      <c r="S18">
        <f t="shared" si="14"/>
        <v>5.3291966326483955</v>
      </c>
      <c r="T18">
        <f t="shared" si="5"/>
        <v>16.789690630875608</v>
      </c>
      <c r="U18" s="2">
        <v>180.6332</v>
      </c>
      <c r="V18">
        <f t="shared" si="15"/>
        <v>0.09341524931987166</v>
      </c>
      <c r="W18">
        <f t="shared" si="16"/>
        <v>10.704890339432794</v>
      </c>
      <c r="X18">
        <f t="shared" si="17"/>
        <v>15.554881841300666</v>
      </c>
      <c r="Y18">
        <f t="shared" si="18"/>
        <v>168</v>
      </c>
      <c r="Z18" s="2">
        <f t="shared" si="20"/>
        <v>156</v>
      </c>
      <c r="AA18" s="1">
        <f t="shared" si="19"/>
        <v>12</v>
      </c>
      <c r="AB18" s="1">
        <f t="shared" si="21"/>
        <v>-39</v>
      </c>
      <c r="AC18" s="2">
        <v>1</v>
      </c>
      <c r="AD18">
        <v>0.94235</v>
      </c>
      <c r="AE18">
        <v>1.10452</v>
      </c>
      <c r="AF18" s="2">
        <v>178.7101</v>
      </c>
      <c r="AG18">
        <f t="shared" si="22"/>
        <v>0.0844912691980042</v>
      </c>
      <c r="AH18">
        <f t="shared" si="23"/>
        <v>11.835542411565777</v>
      </c>
    </row>
    <row r="19" spans="1:34" s="2" customFormat="1" ht="12.75">
      <c r="A19" s="2">
        <v>-3.1</v>
      </c>
      <c r="B19" s="2">
        <v>0.09069</v>
      </c>
      <c r="C19" s="2">
        <v>-1.08984</v>
      </c>
      <c r="D19" s="1">
        <v>100</v>
      </c>
      <c r="E19" s="2">
        <f t="shared" si="0"/>
        <v>99.90931</v>
      </c>
      <c r="F19" s="2">
        <f t="shared" si="1"/>
        <v>-1.08984</v>
      </c>
      <c r="G19" s="2">
        <f t="shared" si="2"/>
        <v>169</v>
      </c>
      <c r="H19" s="1">
        <f t="shared" si="6"/>
        <v>59</v>
      </c>
      <c r="I19" s="1">
        <f t="shared" si="7"/>
        <v>259</v>
      </c>
      <c r="J19" s="2">
        <f t="shared" si="3"/>
        <v>99.91525397006055</v>
      </c>
      <c r="K19" s="2">
        <f t="shared" si="4"/>
        <v>180.62502038368544</v>
      </c>
      <c r="L19" s="2">
        <v>180.625</v>
      </c>
      <c r="M19" s="2">
        <f t="shared" si="8"/>
        <v>0.14680000000000026</v>
      </c>
      <c r="N19" s="2">
        <f t="shared" si="9"/>
        <v>0.3304</v>
      </c>
      <c r="O19" s="2">
        <f t="shared" si="10"/>
        <v>0.36154446476194335</v>
      </c>
      <c r="P19" s="2">
        <f t="shared" si="11"/>
        <v>23.95781732913172</v>
      </c>
      <c r="Q19" s="2">
        <f t="shared" si="12"/>
        <v>-156.6672030545537</v>
      </c>
      <c r="R19" s="2">
        <f t="shared" si="13"/>
        <v>-0.9181400267564396</v>
      </c>
      <c r="S19" s="2">
        <f t="shared" si="14"/>
        <v>5.331948444550173</v>
      </c>
      <c r="T19" s="2">
        <f t="shared" si="5"/>
        <v>16.883050794012107</v>
      </c>
      <c r="U19" s="2">
        <v>180.625</v>
      </c>
      <c r="V19" s="2">
        <f t="shared" si="15"/>
        <v>0.09336016313649864</v>
      </c>
      <c r="W19" s="2">
        <f t="shared" si="16"/>
        <v>10.711206647506977</v>
      </c>
      <c r="X19" s="2">
        <f t="shared" si="17"/>
        <v>15.63897600645121</v>
      </c>
      <c r="Y19" s="2">
        <f t="shared" si="18"/>
        <v>169</v>
      </c>
      <c r="Z19" s="2">
        <f t="shared" si="20"/>
        <v>156</v>
      </c>
      <c r="AA19" s="1">
        <f t="shared" si="19"/>
        <v>13</v>
      </c>
      <c r="AB19" s="1">
        <f t="shared" si="21"/>
        <v>-39</v>
      </c>
      <c r="AC19" s="2">
        <v>2</v>
      </c>
      <c r="AD19" s="2">
        <v>0.90931</v>
      </c>
      <c r="AE19" s="2">
        <v>1.08984</v>
      </c>
      <c r="AF19" s="2">
        <v>178.7281</v>
      </c>
      <c r="AG19" s="2">
        <f t="shared" si="22"/>
        <v>0.08409416515054424</v>
      </c>
      <c r="AH19" s="2">
        <f t="shared" si="23"/>
        <v>11.891431447233153</v>
      </c>
    </row>
    <row r="20" spans="1:34" ht="12.75">
      <c r="A20">
        <v>-3</v>
      </c>
      <c r="B20">
        <v>0.12398</v>
      </c>
      <c r="C20">
        <v>-1.07448</v>
      </c>
      <c r="D20" s="1">
        <v>100</v>
      </c>
      <c r="E20">
        <f t="shared" si="0"/>
        <v>99.87602</v>
      </c>
      <c r="F20">
        <f t="shared" si="1"/>
        <v>-1.07448</v>
      </c>
      <c r="G20">
        <f t="shared" si="2"/>
        <v>170</v>
      </c>
      <c r="H20" s="1">
        <f t="shared" si="6"/>
        <v>62</v>
      </c>
      <c r="I20" s="1">
        <f t="shared" si="7"/>
        <v>257</v>
      </c>
      <c r="J20">
        <f t="shared" si="3"/>
        <v>99.88179953480413</v>
      </c>
      <c r="K20">
        <f t="shared" si="4"/>
        <v>180.61641752378156</v>
      </c>
      <c r="L20" s="2">
        <v>180.6164</v>
      </c>
      <c r="M20">
        <f t="shared" si="8"/>
        <v>0.15359999999999818</v>
      </c>
      <c r="N20" s="2">
        <f t="shared" si="9"/>
        <v>0.3329</v>
      </c>
      <c r="O20">
        <f t="shared" si="10"/>
        <v>0.3666270175532614</v>
      </c>
      <c r="P20">
        <f t="shared" si="11"/>
        <v>24.770416095532223</v>
      </c>
      <c r="Q20">
        <f t="shared" si="12"/>
        <v>-155.84600142824934</v>
      </c>
      <c r="R20">
        <f t="shared" si="13"/>
        <v>-0.9123669416156456</v>
      </c>
      <c r="S20">
        <f t="shared" si="14"/>
        <v>5.334498370718735</v>
      </c>
      <c r="T20">
        <f t="shared" si="5"/>
        <v>16.976359906960827</v>
      </c>
      <c r="U20" s="2">
        <v>180.6164</v>
      </c>
      <c r="V20">
        <f t="shared" si="15"/>
        <v>0.09330911294872024</v>
      </c>
      <c r="W20">
        <f t="shared" si="16"/>
        <v>10.717066837293466</v>
      </c>
      <c r="X20">
        <f t="shared" si="17"/>
        <v>15.723747312973071</v>
      </c>
      <c r="Y20">
        <f t="shared" si="18"/>
        <v>170</v>
      </c>
      <c r="Z20" s="2">
        <f t="shared" si="20"/>
        <v>157</v>
      </c>
      <c r="AA20" s="1">
        <f t="shared" si="19"/>
        <v>13</v>
      </c>
      <c r="AB20" s="1">
        <f t="shared" si="21"/>
        <v>-36</v>
      </c>
      <c r="AC20" s="2">
        <v>1</v>
      </c>
      <c r="AD20">
        <v>0.87602</v>
      </c>
      <c r="AE20">
        <v>1.074448</v>
      </c>
      <c r="AF20" s="2">
        <v>178.7469</v>
      </c>
      <c r="AG20">
        <f t="shared" si="22"/>
        <v>0.08477130652186027</v>
      </c>
      <c r="AH20">
        <f t="shared" si="23"/>
        <v>11.796444351628892</v>
      </c>
    </row>
    <row r="21" spans="1:34" ht="12.75">
      <c r="A21">
        <v>-2.9</v>
      </c>
      <c r="B21">
        <v>0.15754</v>
      </c>
      <c r="C21">
        <v>-1.05839</v>
      </c>
      <c r="D21" s="1">
        <v>100</v>
      </c>
      <c r="E21">
        <f t="shared" si="0"/>
        <v>99.84246</v>
      </c>
      <c r="F21">
        <f t="shared" si="1"/>
        <v>-1.05839</v>
      </c>
      <c r="G21">
        <f t="shared" si="2"/>
        <v>171</v>
      </c>
      <c r="H21" s="1">
        <f t="shared" si="6"/>
        <v>66</v>
      </c>
      <c r="I21" s="1">
        <f t="shared" si="7"/>
        <v>256</v>
      </c>
      <c r="J21">
        <f t="shared" si="3"/>
        <v>99.84806962702734</v>
      </c>
      <c r="K21">
        <f t="shared" si="4"/>
        <v>180.60739163989496</v>
      </c>
      <c r="L21" s="2">
        <v>180.6074</v>
      </c>
      <c r="M21">
        <f t="shared" si="8"/>
        <v>0.1609000000000016</v>
      </c>
      <c r="N21">
        <f t="shared" si="9"/>
        <v>0.33560000000000006</v>
      </c>
      <c r="O21">
        <f t="shared" si="10"/>
        <v>0.37217760545202144</v>
      </c>
      <c r="P21">
        <f t="shared" si="11"/>
        <v>25.61680067086081</v>
      </c>
      <c r="Q21">
        <f t="shared" si="12"/>
        <v>-154.99059096903414</v>
      </c>
      <c r="R21">
        <f t="shared" si="13"/>
        <v>-0.9061541202115269</v>
      </c>
      <c r="S21">
        <f t="shared" si="14"/>
        <v>5.337250270630809</v>
      </c>
      <c r="T21">
        <f t="shared" si="5"/>
        <v>17.06961392540547</v>
      </c>
      <c r="U21" s="2">
        <v>180.6074</v>
      </c>
      <c r="V21">
        <f t="shared" si="15"/>
        <v>0.0932540184446431</v>
      </c>
      <c r="W21">
        <f t="shared" si="16"/>
        <v>10.723398483826347</v>
      </c>
      <c r="X21">
        <f t="shared" si="17"/>
        <v>15.807773584547741</v>
      </c>
      <c r="Y21">
        <f t="shared" si="18"/>
        <v>171</v>
      </c>
      <c r="Z21" s="2">
        <f t="shared" si="20"/>
        <v>158</v>
      </c>
      <c r="AA21" s="1">
        <f t="shared" si="19"/>
        <v>13</v>
      </c>
      <c r="AB21" s="1">
        <f t="shared" si="21"/>
        <v>-33</v>
      </c>
      <c r="AC21" s="2">
        <v>1</v>
      </c>
      <c r="AD21">
        <v>0.84246</v>
      </c>
      <c r="AE21">
        <v>1.05839</v>
      </c>
      <c r="AF21" s="2">
        <v>178.7665</v>
      </c>
      <c r="AG21">
        <f t="shared" si="22"/>
        <v>0.08402627157467002</v>
      </c>
      <c r="AH21">
        <f t="shared" si="23"/>
        <v>11.901039773154151</v>
      </c>
    </row>
    <row r="22" spans="1:34" ht="12.75">
      <c r="A22">
        <v>-2.8</v>
      </c>
      <c r="B22">
        <v>0.19134</v>
      </c>
      <c r="C22">
        <v>-1.04153</v>
      </c>
      <c r="D22" s="1">
        <v>100</v>
      </c>
      <c r="E22">
        <f t="shared" si="0"/>
        <v>99.80866</v>
      </c>
      <c r="F22">
        <f t="shared" si="1"/>
        <v>-1.04153</v>
      </c>
      <c r="G22">
        <f t="shared" si="2"/>
        <v>172</v>
      </c>
      <c r="H22" s="1">
        <f t="shared" si="6"/>
        <v>69</v>
      </c>
      <c r="I22" s="1">
        <f t="shared" si="7"/>
        <v>254</v>
      </c>
      <c r="J22">
        <f t="shared" si="3"/>
        <v>99.81409417380144</v>
      </c>
      <c r="K22">
        <f t="shared" si="4"/>
        <v>180.59791908711233</v>
      </c>
      <c r="L22" s="2">
        <v>180.5979</v>
      </c>
      <c r="M22">
        <f t="shared" si="8"/>
        <v>0.16859999999999875</v>
      </c>
      <c r="N22">
        <f t="shared" si="9"/>
        <v>0.33799999999999997</v>
      </c>
      <c r="O22">
        <f t="shared" si="10"/>
        <v>0.37771677219842853</v>
      </c>
      <c r="P22">
        <f t="shared" si="11"/>
        <v>26.512733799332157</v>
      </c>
      <c r="Q22">
        <f t="shared" si="12"/>
        <v>-154.08518528778018</v>
      </c>
      <c r="R22">
        <f t="shared" si="13"/>
        <v>-0.8993582204892007</v>
      </c>
      <c r="S22">
        <f t="shared" si="14"/>
        <v>5.339702684093304</v>
      </c>
      <c r="T22">
        <f t="shared" si="5"/>
        <v>17.162818834760287</v>
      </c>
      <c r="U22" s="2">
        <v>180.5979</v>
      </c>
      <c r="V22">
        <f t="shared" si="15"/>
        <v>0.09320490935481729</v>
      </c>
      <c r="W22">
        <f t="shared" si="16"/>
        <v>10.72904857611253</v>
      </c>
      <c r="X22">
        <f t="shared" si="17"/>
        <v>15.892818697779266</v>
      </c>
      <c r="Y22">
        <f t="shared" si="18"/>
        <v>172</v>
      </c>
      <c r="Z22" s="2">
        <f t="shared" si="20"/>
        <v>159</v>
      </c>
      <c r="AA22" s="1">
        <f t="shared" si="19"/>
        <v>13</v>
      </c>
      <c r="AB22" s="1">
        <f t="shared" si="21"/>
        <v>-30</v>
      </c>
      <c r="AC22" s="2">
        <v>1</v>
      </c>
      <c r="AD22">
        <v>0.80866</v>
      </c>
      <c r="AE22">
        <v>1.04153</v>
      </c>
      <c r="AF22" s="2">
        <v>178.787</v>
      </c>
      <c r="AG22">
        <f t="shared" si="22"/>
        <v>0.08504511323152464</v>
      </c>
      <c r="AH22">
        <f t="shared" si="23"/>
        <v>11.758465148698498</v>
      </c>
    </row>
    <row r="23" spans="1:34" ht="12.75">
      <c r="A23">
        <v>-2.7</v>
      </c>
      <c r="B23">
        <v>0.22538</v>
      </c>
      <c r="C23">
        <v>-1.02386</v>
      </c>
      <c r="D23" s="1">
        <v>100</v>
      </c>
      <c r="E23">
        <f aca="true" t="shared" si="24" ref="E23:E54">D23-B23</f>
        <v>99.77462</v>
      </c>
      <c r="F23">
        <f aca="true" t="shared" si="25" ref="F23:F54">C23</f>
        <v>-1.02386</v>
      </c>
      <c r="G23">
        <f t="shared" si="2"/>
        <v>173</v>
      </c>
      <c r="H23" s="1">
        <f t="shared" si="6"/>
        <v>73</v>
      </c>
      <c r="I23" s="1">
        <f t="shared" si="7"/>
        <v>252</v>
      </c>
      <c r="J23">
        <f aca="true" t="shared" si="26" ref="J23:J54">SQRT(F23^2+E23^2)</f>
        <v>99.77987314806529</v>
      </c>
      <c r="K23">
        <f aca="true" t="shared" si="27" ref="K23:K54">180-57.3*ATAN(F23/E23)</f>
        <v>180.58797636966523</v>
      </c>
      <c r="L23" s="2">
        <v>190.588</v>
      </c>
      <c r="M23">
        <f t="shared" si="8"/>
        <v>0.17670000000000075</v>
      </c>
      <c r="N23">
        <f t="shared" si="9"/>
        <v>0.34039999999999987</v>
      </c>
      <c r="O23">
        <f t="shared" si="10"/>
        <v>0.38352972505400434</v>
      </c>
      <c r="P23">
        <f t="shared" si="11"/>
        <v>27.43562949958088</v>
      </c>
      <c r="Q23">
        <f t="shared" si="12"/>
        <v>-153.15234687008436</v>
      </c>
      <c r="R23">
        <f t="shared" si="13"/>
        <v>-0.8921215794238668</v>
      </c>
      <c r="S23">
        <f t="shared" si="14"/>
        <v>5.34215514407118</v>
      </c>
      <c r="T23">
        <f t="shared" si="5"/>
        <v>17.25597462961306</v>
      </c>
      <c r="U23" s="2">
        <v>190.588</v>
      </c>
      <c r="V23">
        <f t="shared" si="15"/>
        <v>0.09315579485277325</v>
      </c>
      <c r="W23">
        <f t="shared" si="16"/>
        <v>10.73470524920576</v>
      </c>
      <c r="X23">
        <f t="shared" si="17"/>
        <v>15.977831410194593</v>
      </c>
      <c r="Y23">
        <f t="shared" si="18"/>
        <v>173</v>
      </c>
      <c r="Z23" s="2">
        <f t="shared" si="20"/>
        <v>160</v>
      </c>
      <c r="AA23" s="1">
        <f t="shared" si="19"/>
        <v>13</v>
      </c>
      <c r="AB23" s="1">
        <f t="shared" si="21"/>
        <v>-27</v>
      </c>
      <c r="AC23" s="2">
        <v>1</v>
      </c>
      <c r="AD23">
        <v>0.77462</v>
      </c>
      <c r="AE23">
        <v>1.02386</v>
      </c>
      <c r="AF23" s="2">
        <v>178.8084</v>
      </c>
      <c r="AG23">
        <f t="shared" si="22"/>
        <v>0.08501271241532748</v>
      </c>
      <c r="AH23">
        <f t="shared" si="23"/>
        <v>11.76294664160961</v>
      </c>
    </row>
    <row r="24" spans="1:34" ht="12.75">
      <c r="A24">
        <v>-2.6</v>
      </c>
      <c r="B24">
        <v>0.25965</v>
      </c>
      <c r="C24">
        <v>-1.00533</v>
      </c>
      <c r="D24" s="1">
        <v>100</v>
      </c>
      <c r="E24">
        <f t="shared" si="24"/>
        <v>99.74035</v>
      </c>
      <c r="F24">
        <f t="shared" si="25"/>
        <v>-1.00533</v>
      </c>
      <c r="G24">
        <f t="shared" si="2"/>
        <v>174</v>
      </c>
      <c r="H24" s="1">
        <f t="shared" si="6"/>
        <v>76</v>
      </c>
      <c r="I24" s="1">
        <f t="shared" si="7"/>
        <v>251</v>
      </c>
      <c r="J24">
        <f t="shared" si="26"/>
        <v>99.74541646878518</v>
      </c>
      <c r="K24">
        <f t="shared" si="27"/>
        <v>180.57753415039622</v>
      </c>
      <c r="L24" s="2">
        <v>180.5775</v>
      </c>
      <c r="M24">
        <f t="shared" si="8"/>
        <v>0.18529999999999935</v>
      </c>
      <c r="N24">
        <f t="shared" si="9"/>
        <v>0.34269999999999995</v>
      </c>
      <c r="O24">
        <f t="shared" si="10"/>
        <v>0.3895887318699037</v>
      </c>
      <c r="P24">
        <f t="shared" si="11"/>
        <v>28.402454399446064</v>
      </c>
      <c r="Q24">
        <f t="shared" si="12"/>
        <v>-152.17507975095015</v>
      </c>
      <c r="R24">
        <f t="shared" si="13"/>
        <v>-0.8842867111537416</v>
      </c>
      <c r="S24">
        <f t="shared" si="14"/>
        <v>5.344508138407794</v>
      </c>
      <c r="T24">
        <f t="shared" si="5"/>
        <v>17.349083293757033</v>
      </c>
      <c r="U24" s="2">
        <v>180.5775</v>
      </c>
      <c r="V24">
        <f t="shared" si="15"/>
        <v>0.09310866414397267</v>
      </c>
      <c r="W24">
        <f t="shared" si="16"/>
        <v>10.740139053587038</v>
      </c>
      <c r="X24">
        <f t="shared" si="17"/>
        <v>16.06316111523422</v>
      </c>
      <c r="Y24">
        <f t="shared" si="18"/>
        <v>174</v>
      </c>
      <c r="Z24" s="2">
        <f t="shared" si="20"/>
        <v>161</v>
      </c>
      <c r="AA24" s="1">
        <f t="shared" si="19"/>
        <v>13</v>
      </c>
      <c r="AB24" s="1">
        <f t="shared" si="21"/>
        <v>-24</v>
      </c>
      <c r="AC24" s="2">
        <v>1</v>
      </c>
      <c r="AD24">
        <v>0.74035</v>
      </c>
      <c r="AE24">
        <v>1.00533</v>
      </c>
      <c r="AF24" s="2">
        <v>178.8307</v>
      </c>
      <c r="AG24">
        <f t="shared" si="22"/>
        <v>0.08532970503962645</v>
      </c>
      <c r="AH24">
        <f t="shared" si="23"/>
        <v>11.719248291501861</v>
      </c>
    </row>
    <row r="25" spans="1:34" ht="12.75">
      <c r="A25">
        <v>-2.5</v>
      </c>
      <c r="B25">
        <v>0.29414</v>
      </c>
      <c r="C25">
        <v>-0.98589</v>
      </c>
      <c r="D25" s="1">
        <v>100</v>
      </c>
      <c r="E25">
        <f t="shared" si="24"/>
        <v>99.70586</v>
      </c>
      <c r="F25">
        <f t="shared" si="25"/>
        <v>-0.98589</v>
      </c>
      <c r="G25">
        <f t="shared" si="2"/>
        <v>175</v>
      </c>
      <c r="H25" s="1">
        <f t="shared" si="6"/>
        <v>79</v>
      </c>
      <c r="I25" s="1">
        <f t="shared" si="7"/>
        <v>249</v>
      </c>
      <c r="J25">
        <f t="shared" si="26"/>
        <v>99.71073411339273</v>
      </c>
      <c r="K25">
        <f t="shared" si="27"/>
        <v>180.56656304863094</v>
      </c>
      <c r="L25" s="2">
        <v>180.5666</v>
      </c>
      <c r="M25">
        <f t="shared" si="8"/>
        <v>0.19440000000000013</v>
      </c>
      <c r="N25">
        <f t="shared" si="9"/>
        <v>0.3449000000000002</v>
      </c>
      <c r="O25">
        <f t="shared" si="10"/>
        <v>0.39591333647655796</v>
      </c>
      <c r="P25">
        <f t="shared" si="11"/>
        <v>29.409584472831718</v>
      </c>
      <c r="Q25">
        <f t="shared" si="12"/>
        <v>-151.15697857579923</v>
      </c>
      <c r="R25">
        <f t="shared" si="13"/>
        <v>-0.875850942950966</v>
      </c>
      <c r="S25">
        <f t="shared" si="14"/>
        <v>5.346761069079856</v>
      </c>
      <c r="T25">
        <f t="shared" si="5"/>
        <v>17.442146822678545</v>
      </c>
      <c r="U25" s="2">
        <v>180.5666</v>
      </c>
      <c r="V25">
        <f t="shared" si="15"/>
        <v>0.09306352892151182</v>
      </c>
      <c r="W25">
        <f t="shared" si="16"/>
        <v>10.745347953045954</v>
      </c>
      <c r="X25">
        <f t="shared" si="17"/>
        <v>16.14881052755782</v>
      </c>
      <c r="Y25">
        <f t="shared" si="18"/>
        <v>175</v>
      </c>
      <c r="Z25" s="2">
        <f t="shared" si="20"/>
        <v>161</v>
      </c>
      <c r="AA25" s="1">
        <f t="shared" si="19"/>
        <v>14</v>
      </c>
      <c r="AB25" s="1">
        <f t="shared" si="21"/>
        <v>-24</v>
      </c>
      <c r="AC25" s="2">
        <v>2</v>
      </c>
      <c r="AD25">
        <v>0.70586</v>
      </c>
      <c r="AE25">
        <v>0.98589</v>
      </c>
      <c r="AF25" s="2">
        <v>178.8541</v>
      </c>
      <c r="AG25">
        <f t="shared" si="22"/>
        <v>0.08564941232360113</v>
      </c>
      <c r="AH25">
        <f t="shared" si="23"/>
        <v>11.675503344048574</v>
      </c>
    </row>
    <row r="26" spans="1:34" ht="12.75">
      <c r="A26">
        <v>-2.4</v>
      </c>
      <c r="B26">
        <v>0.32883</v>
      </c>
      <c r="C26">
        <v>-0.96548</v>
      </c>
      <c r="D26" s="1">
        <v>100</v>
      </c>
      <c r="E26">
        <f t="shared" si="24"/>
        <v>99.67117</v>
      </c>
      <c r="F26">
        <f t="shared" si="25"/>
        <v>-0.96548</v>
      </c>
      <c r="G26">
        <f t="shared" si="2"/>
        <v>176</v>
      </c>
      <c r="H26" s="1">
        <f t="shared" si="6"/>
        <v>83</v>
      </c>
      <c r="I26" s="1">
        <f t="shared" si="7"/>
        <v>247</v>
      </c>
      <c r="J26">
        <f t="shared" si="26"/>
        <v>99.67584602499896</v>
      </c>
      <c r="K26">
        <f t="shared" si="27"/>
        <v>180.5550278358996</v>
      </c>
      <c r="L26" s="2">
        <v>180.555</v>
      </c>
      <c r="M26">
        <f t="shared" si="8"/>
        <v>0.2041000000000004</v>
      </c>
      <c r="N26">
        <f t="shared" si="9"/>
        <v>0.3469</v>
      </c>
      <c r="O26">
        <f t="shared" si="10"/>
        <v>0.4024877886346369</v>
      </c>
      <c r="P26">
        <f t="shared" si="11"/>
        <v>30.472841773012536</v>
      </c>
      <c r="Q26">
        <f t="shared" si="12"/>
        <v>-150.08218606288708</v>
      </c>
      <c r="R26">
        <f t="shared" si="13"/>
        <v>-0.8666454766695999</v>
      </c>
      <c r="S26">
        <f t="shared" si="14"/>
        <v>5.348814221434958</v>
      </c>
      <c r="T26">
        <f t="shared" si="5"/>
        <v>17.535169204999793</v>
      </c>
      <c r="U26" s="2">
        <v>180.555</v>
      </c>
      <c r="V26">
        <f t="shared" si="15"/>
        <v>0.09302238232124793</v>
      </c>
      <c r="W26">
        <f t="shared" si="16"/>
        <v>10.750100943948654</v>
      </c>
      <c r="X26">
        <f t="shared" si="17"/>
        <v>16.235129563026465</v>
      </c>
      <c r="Y26">
        <f t="shared" si="18"/>
        <v>176</v>
      </c>
      <c r="Z26" s="2">
        <f t="shared" si="20"/>
        <v>162</v>
      </c>
      <c r="AA26" s="1">
        <f t="shared" si="19"/>
        <v>14</v>
      </c>
      <c r="AB26" s="1">
        <f t="shared" si="21"/>
        <v>-21</v>
      </c>
      <c r="AC26" s="2">
        <v>1</v>
      </c>
      <c r="AD26">
        <v>0.67117</v>
      </c>
      <c r="AE26">
        <v>0.96548</v>
      </c>
      <c r="AF26" s="2">
        <v>178.8786</v>
      </c>
      <c r="AG26">
        <f t="shared" si="22"/>
        <v>0.0863190354686445</v>
      </c>
      <c r="AH26">
        <f t="shared" si="23"/>
        <v>11.58493019031997</v>
      </c>
    </row>
    <row r="27" spans="1:34" ht="12.75">
      <c r="A27">
        <v>-2.3</v>
      </c>
      <c r="B27">
        <v>0.3637</v>
      </c>
      <c r="C27">
        <v>-0.94405</v>
      </c>
      <c r="D27" s="1">
        <v>100</v>
      </c>
      <c r="E27">
        <f t="shared" si="24"/>
        <v>99.6363</v>
      </c>
      <c r="F27">
        <f t="shared" si="25"/>
        <v>-0.94405</v>
      </c>
      <c r="G27">
        <f t="shared" si="2"/>
        <v>177</v>
      </c>
      <c r="H27" s="1">
        <f t="shared" si="6"/>
        <v>86</v>
      </c>
      <c r="I27" s="1">
        <f t="shared" si="7"/>
        <v>244</v>
      </c>
      <c r="J27">
        <f t="shared" si="26"/>
        <v>99.6407723178243</v>
      </c>
      <c r="K27">
        <f t="shared" si="27"/>
        <v>180.54289898686065</v>
      </c>
      <c r="L27" s="2">
        <v>180.5429</v>
      </c>
      <c r="M27">
        <f t="shared" si="8"/>
        <v>0.2143000000000006</v>
      </c>
      <c r="N27">
        <f t="shared" si="9"/>
        <v>0.3487000000000001</v>
      </c>
      <c r="O27">
        <f t="shared" si="10"/>
        <v>0.40928740513238415</v>
      </c>
      <c r="P27">
        <f t="shared" si="11"/>
        <v>31.575895328783695</v>
      </c>
      <c r="Q27">
        <f t="shared" si="12"/>
        <v>-148.96700365807695</v>
      </c>
      <c r="R27">
        <f t="shared" si="13"/>
        <v>-0.856771809303141</v>
      </c>
      <c r="S27">
        <f t="shared" si="14"/>
        <v>5.35066591062026</v>
      </c>
      <c r="T27">
        <f t="shared" si="5"/>
        <v>17.628154463564858</v>
      </c>
      <c r="U27" s="2">
        <v>180.5429</v>
      </c>
      <c r="V27">
        <f t="shared" si="15"/>
        <v>0.09298525856506501</v>
      </c>
      <c r="W27">
        <f t="shared" si="16"/>
        <v>10.754392851424566</v>
      </c>
      <c r="X27">
        <f t="shared" si="17"/>
        <v>16.322125541430736</v>
      </c>
      <c r="Y27">
        <f t="shared" si="18"/>
        <v>177</v>
      </c>
      <c r="Z27" s="2">
        <f t="shared" si="20"/>
        <v>163</v>
      </c>
      <c r="AA27" s="1">
        <f t="shared" si="19"/>
        <v>14</v>
      </c>
      <c r="AB27" s="1">
        <f t="shared" si="21"/>
        <v>-18</v>
      </c>
      <c r="AC27" s="2">
        <v>1</v>
      </c>
      <c r="AD27">
        <v>0.6363</v>
      </c>
      <c r="AE27">
        <v>0.94405</v>
      </c>
      <c r="AF27" s="2">
        <v>178.9043</v>
      </c>
      <c r="AG27">
        <f t="shared" si="22"/>
        <v>0.08699597840427131</v>
      </c>
      <c r="AH27">
        <f t="shared" si="23"/>
        <v>11.49478422270267</v>
      </c>
    </row>
    <row r="28" spans="1:34" ht="12.75">
      <c r="A28">
        <v>-2.2</v>
      </c>
      <c r="B28">
        <v>0.39873</v>
      </c>
      <c r="C28">
        <v>-0.92153</v>
      </c>
      <c r="D28" s="1">
        <v>100</v>
      </c>
      <c r="E28">
        <f t="shared" si="24"/>
        <v>99.60127</v>
      </c>
      <c r="F28">
        <f t="shared" si="25"/>
        <v>-0.92153</v>
      </c>
      <c r="G28">
        <f t="shared" si="2"/>
        <v>178</v>
      </c>
      <c r="H28" s="1">
        <f t="shared" si="6"/>
        <v>90</v>
      </c>
      <c r="I28" s="1">
        <f t="shared" si="7"/>
        <v>242</v>
      </c>
      <c r="J28">
        <f t="shared" si="26"/>
        <v>99.60553299467756</v>
      </c>
      <c r="K28">
        <f t="shared" si="27"/>
        <v>180.53013543260172</v>
      </c>
      <c r="L28" s="2">
        <v>180.5301</v>
      </c>
      <c r="M28">
        <f t="shared" si="8"/>
        <v>0.22519999999999984</v>
      </c>
      <c r="N28">
        <f t="shared" si="9"/>
        <v>0.3502999999999995</v>
      </c>
      <c r="O28">
        <f t="shared" si="10"/>
        <v>0.41644342953155067</v>
      </c>
      <c r="P28">
        <f t="shared" si="11"/>
        <v>32.73846431499773</v>
      </c>
      <c r="Q28">
        <f t="shared" si="12"/>
        <v>-147.79167111760398</v>
      </c>
      <c r="R28">
        <f t="shared" si="13"/>
        <v>-0.846014414012609</v>
      </c>
      <c r="S28">
        <f t="shared" si="14"/>
        <v>5.352317144004536</v>
      </c>
      <c r="T28">
        <f t="shared" si="5"/>
        <v>17.721106598935513</v>
      </c>
      <c r="U28" s="2">
        <v>180.5301</v>
      </c>
      <c r="V28">
        <f t="shared" si="15"/>
        <v>0.0929521353706555</v>
      </c>
      <c r="W28">
        <f t="shared" si="16"/>
        <v>10.758225144719965</v>
      </c>
      <c r="X28">
        <f t="shared" si="17"/>
        <v>16.409796526398278</v>
      </c>
      <c r="Y28">
        <f t="shared" si="18"/>
        <v>178</v>
      </c>
      <c r="Z28" s="2">
        <f t="shared" si="20"/>
        <v>164</v>
      </c>
      <c r="AA28" s="1">
        <f t="shared" si="19"/>
        <v>14</v>
      </c>
      <c r="AB28" s="1">
        <f t="shared" si="21"/>
        <v>-15</v>
      </c>
      <c r="AC28" s="2">
        <v>1</v>
      </c>
      <c r="AD28">
        <v>0.60127</v>
      </c>
      <c r="AE28">
        <v>0.92153</v>
      </c>
      <c r="AF28" s="2">
        <v>178.9312</v>
      </c>
      <c r="AG28">
        <f t="shared" si="22"/>
        <v>0.08767098496754144</v>
      </c>
      <c r="AH28">
        <f t="shared" si="23"/>
        <v>11.406282253703793</v>
      </c>
    </row>
    <row r="29" spans="1:34" ht="12.75">
      <c r="A29">
        <v>-2.1</v>
      </c>
      <c r="B29">
        <v>0.43389</v>
      </c>
      <c r="C29">
        <v>-0.89786</v>
      </c>
      <c r="D29" s="1">
        <v>100</v>
      </c>
      <c r="E29">
        <f t="shared" si="24"/>
        <v>99.56611</v>
      </c>
      <c r="F29">
        <f t="shared" si="25"/>
        <v>-0.89786</v>
      </c>
      <c r="G29">
        <f t="shared" si="2"/>
        <v>179</v>
      </c>
      <c r="H29" s="1">
        <f t="shared" si="6"/>
        <v>93</v>
      </c>
      <c r="I29" s="1">
        <f t="shared" si="7"/>
        <v>240</v>
      </c>
      <c r="J29">
        <f t="shared" si="26"/>
        <v>99.57015824589061</v>
      </c>
      <c r="K29">
        <f t="shared" si="27"/>
        <v>180.5167017523472</v>
      </c>
      <c r="L29" s="2">
        <v>190.5167</v>
      </c>
      <c r="M29">
        <f t="shared" si="8"/>
        <v>0.2366999999999997</v>
      </c>
      <c r="N29">
        <f t="shared" si="9"/>
        <v>0.35160000000000025</v>
      </c>
      <c r="O29">
        <f t="shared" si="10"/>
        <v>0.42385074023764546</v>
      </c>
      <c r="P29">
        <f t="shared" si="11"/>
        <v>33.95126356184265</v>
      </c>
      <c r="Q29">
        <f t="shared" si="12"/>
        <v>-146.56543819050455</v>
      </c>
      <c r="R29">
        <f t="shared" si="13"/>
        <v>-0.834411823008624</v>
      </c>
      <c r="S29">
        <f t="shared" si="14"/>
        <v>5.353666068845248</v>
      </c>
      <c r="T29">
        <f t="shared" si="5"/>
        <v>17.81403164917812</v>
      </c>
      <c r="U29" s="2">
        <v>190.5167</v>
      </c>
      <c r="V29">
        <f t="shared" si="15"/>
        <v>0.09292505024260578</v>
      </c>
      <c r="W29">
        <f t="shared" si="16"/>
        <v>10.761360875127123</v>
      </c>
      <c r="X29">
        <f t="shared" si="17"/>
        <v>16.498499974685057</v>
      </c>
      <c r="Y29">
        <f t="shared" si="18"/>
        <v>179</v>
      </c>
      <c r="Z29" s="2">
        <f t="shared" si="20"/>
        <v>165</v>
      </c>
      <c r="AA29" s="1">
        <f t="shared" si="19"/>
        <v>14</v>
      </c>
      <c r="AB29" s="1">
        <f t="shared" si="21"/>
        <v>-12</v>
      </c>
      <c r="AC29" s="2">
        <v>1</v>
      </c>
      <c r="AD29">
        <v>0.56611</v>
      </c>
      <c r="AE29">
        <v>0.89786</v>
      </c>
      <c r="AF29" s="2">
        <v>178.9594</v>
      </c>
      <c r="AG29">
        <f t="shared" si="22"/>
        <v>0.08870344828677901</v>
      </c>
      <c r="AH29">
        <f t="shared" si="23"/>
        <v>11.273518891475238</v>
      </c>
    </row>
    <row r="30" spans="1:34" ht="12.75">
      <c r="A30">
        <v>-2</v>
      </c>
      <c r="B30">
        <v>0.46913</v>
      </c>
      <c r="C30">
        <v>-0.87295</v>
      </c>
      <c r="D30" s="1">
        <v>100</v>
      </c>
      <c r="E30">
        <f t="shared" si="24"/>
        <v>99.53087</v>
      </c>
      <c r="F30">
        <f t="shared" si="25"/>
        <v>-0.87295</v>
      </c>
      <c r="G30">
        <f t="shared" si="2"/>
        <v>180</v>
      </c>
      <c r="H30" s="1">
        <f t="shared" si="6"/>
        <v>97</v>
      </c>
      <c r="I30" s="1">
        <f t="shared" si="7"/>
        <v>237</v>
      </c>
      <c r="J30">
        <f t="shared" si="26"/>
        <v>99.53469809397825</v>
      </c>
      <c r="K30">
        <f t="shared" si="27"/>
        <v>180.5025451146466</v>
      </c>
      <c r="L30" s="2">
        <v>180.5025</v>
      </c>
      <c r="M30">
        <f t="shared" si="8"/>
        <v>0.24909999999999988</v>
      </c>
      <c r="N30">
        <f t="shared" si="9"/>
        <v>0.35239999999999994</v>
      </c>
      <c r="O30">
        <f t="shared" si="10"/>
        <v>0.431551352680072</v>
      </c>
      <c r="P30">
        <f t="shared" si="11"/>
        <v>35.25783413304154</v>
      </c>
      <c r="Q30">
        <f t="shared" si="12"/>
        <v>-145.24471098160507</v>
      </c>
      <c r="R30">
        <f t="shared" si="13"/>
        <v>-0.8214878605908201</v>
      </c>
      <c r="S30">
        <f t="shared" si="14"/>
        <v>5.354514197448227</v>
      </c>
      <c r="T30">
        <f t="shared" si="5"/>
        <v>17.90693961879565</v>
      </c>
      <c r="U30" s="2">
        <v>180.5025</v>
      </c>
      <c r="V30">
        <f t="shared" si="15"/>
        <v>0.09290796961753145</v>
      </c>
      <c r="W30">
        <f t="shared" si="16"/>
        <v>10.763339292814585</v>
      </c>
      <c r="X30">
        <f t="shared" si="17"/>
        <v>16.58893158625165</v>
      </c>
      <c r="Y30">
        <f t="shared" si="18"/>
        <v>180</v>
      </c>
      <c r="Z30" s="2">
        <f t="shared" si="20"/>
        <v>166</v>
      </c>
      <c r="AA30" s="1">
        <f t="shared" si="19"/>
        <v>14</v>
      </c>
      <c r="AB30" s="1">
        <f t="shared" si="21"/>
        <v>-9</v>
      </c>
      <c r="AC30" s="2">
        <v>1</v>
      </c>
      <c r="AD30">
        <v>0.53087</v>
      </c>
      <c r="AE30">
        <v>0.87295</v>
      </c>
      <c r="AF30" s="2">
        <v>178.989</v>
      </c>
      <c r="AG30">
        <f t="shared" si="22"/>
        <v>0.09043161156659352</v>
      </c>
      <c r="AH30">
        <f t="shared" si="23"/>
        <v>11.058080052721426</v>
      </c>
    </row>
    <row r="31" spans="1:35" ht="12.75">
      <c r="A31">
        <v>-1.9</v>
      </c>
      <c r="B31">
        <v>0.50443</v>
      </c>
      <c r="C31">
        <v>-0.84673</v>
      </c>
      <c r="D31" s="1">
        <v>100</v>
      </c>
      <c r="E31">
        <f t="shared" si="24"/>
        <v>99.49557</v>
      </c>
      <c r="F31">
        <f t="shared" si="25"/>
        <v>-0.84673</v>
      </c>
      <c r="G31">
        <f t="shared" si="2"/>
        <v>181</v>
      </c>
      <c r="H31" s="1">
        <f t="shared" si="6"/>
        <v>100</v>
      </c>
      <c r="I31" s="1">
        <f t="shared" si="7"/>
        <v>235</v>
      </c>
      <c r="J31">
        <f t="shared" si="26"/>
        <v>99.49917286750579</v>
      </c>
      <c r="K31">
        <f t="shared" si="27"/>
        <v>180.48762430097054</v>
      </c>
      <c r="L31" s="2">
        <v>180.4876</v>
      </c>
      <c r="M31">
        <f t="shared" si="8"/>
        <v>0.2622000000000002</v>
      </c>
      <c r="N31">
        <f t="shared" si="9"/>
        <v>0.35300000000000054</v>
      </c>
      <c r="O31">
        <f t="shared" si="10"/>
        <v>0.4397247320767852</v>
      </c>
      <c r="P31">
        <f t="shared" si="11"/>
        <v>36.606782638333414</v>
      </c>
      <c r="Q31">
        <f t="shared" si="12"/>
        <v>-143.88084166263712</v>
      </c>
      <c r="R31">
        <f t="shared" si="13"/>
        <v>-0.8076837814060214</v>
      </c>
      <c r="S31">
        <f t="shared" si="14"/>
        <v>5.355158534381528</v>
      </c>
      <c r="T31">
        <f t="shared" si="5"/>
        <v>17.99983457350116</v>
      </c>
      <c r="U31" s="2">
        <v>180.4876</v>
      </c>
      <c r="V31">
        <f t="shared" si="15"/>
        <v>0.09289495470551046</v>
      </c>
      <c r="W31">
        <f t="shared" si="16"/>
        <v>10.764847274753887</v>
      </c>
      <c r="X31">
        <f t="shared" si="17"/>
        <v>16.680061118395454</v>
      </c>
      <c r="Y31">
        <f t="shared" si="18"/>
        <v>181</v>
      </c>
      <c r="Z31" s="2">
        <f t="shared" si="20"/>
        <v>167</v>
      </c>
      <c r="AA31" s="1">
        <f t="shared" si="19"/>
        <v>14</v>
      </c>
      <c r="AB31" s="1">
        <f t="shared" si="21"/>
        <v>-6</v>
      </c>
      <c r="AC31" s="2">
        <v>1</v>
      </c>
      <c r="AD31">
        <v>0.49557</v>
      </c>
      <c r="AE31">
        <v>0.84673</v>
      </c>
      <c r="AF31" s="2">
        <v>179.02</v>
      </c>
      <c r="AG31">
        <f t="shared" si="22"/>
        <v>0.09112953214380326</v>
      </c>
      <c r="AH31">
        <f t="shared" si="23"/>
        <v>10.97339113320576</v>
      </c>
      <c r="AI31" s="2"/>
    </row>
    <row r="32" spans="1:34" ht="12.75">
      <c r="A32">
        <v>-1.8</v>
      </c>
      <c r="B32">
        <v>0.53971</v>
      </c>
      <c r="C32">
        <v>-0.81912</v>
      </c>
      <c r="D32" s="1">
        <v>100</v>
      </c>
      <c r="E32">
        <f t="shared" si="24"/>
        <v>99.46029</v>
      </c>
      <c r="F32">
        <f t="shared" si="25"/>
        <v>-0.81912</v>
      </c>
      <c r="G32">
        <f t="shared" si="2"/>
        <v>182</v>
      </c>
      <c r="H32" s="1">
        <f t="shared" si="6"/>
        <v>104</v>
      </c>
      <c r="I32" s="1">
        <f t="shared" si="7"/>
        <v>232</v>
      </c>
      <c r="J32">
        <f t="shared" si="26"/>
        <v>99.46366293505635</v>
      </c>
      <c r="K32">
        <f t="shared" si="27"/>
        <v>180.47189199723655</v>
      </c>
      <c r="L32" s="2">
        <v>180.4719</v>
      </c>
      <c r="M32">
        <f t="shared" si="8"/>
        <v>0.27610000000000023</v>
      </c>
      <c r="N32">
        <f t="shared" si="9"/>
        <v>0.3527999999999998</v>
      </c>
      <c r="O32">
        <f t="shared" si="10"/>
        <v>0.44799447541236487</v>
      </c>
      <c r="P32">
        <f t="shared" si="11"/>
        <v>38.049407197195194</v>
      </c>
      <c r="Q32">
        <f t="shared" si="12"/>
        <v>-142.42248480004136</v>
      </c>
      <c r="R32">
        <f t="shared" si="13"/>
        <v>-0.7924173562917782</v>
      </c>
      <c r="S32">
        <f t="shared" si="14"/>
        <v>5.354998597839588</v>
      </c>
      <c r="T32">
        <f t="shared" si="5"/>
        <v>18.09273258701127</v>
      </c>
      <c r="U32" s="2">
        <v>180.4719</v>
      </c>
      <c r="V32">
        <f t="shared" si="15"/>
        <v>0.09289801351010851</v>
      </c>
      <c r="W32">
        <f t="shared" si="16"/>
        <v>10.76449282622375</v>
      </c>
      <c r="X32">
        <f t="shared" si="17"/>
        <v>16.773984869983686</v>
      </c>
      <c r="Y32">
        <f t="shared" si="18"/>
        <v>182</v>
      </c>
      <c r="Z32" s="2">
        <f t="shared" si="20"/>
        <v>168</v>
      </c>
      <c r="AA32" s="1">
        <f t="shared" si="19"/>
        <v>14</v>
      </c>
      <c r="AB32" s="1">
        <f t="shared" si="21"/>
        <v>-3</v>
      </c>
      <c r="AC32" s="2">
        <v>1</v>
      </c>
      <c r="AD32">
        <v>0.46029</v>
      </c>
      <c r="AE32">
        <v>0.81912</v>
      </c>
      <c r="AF32" s="2">
        <v>179.0527</v>
      </c>
      <c r="AG32">
        <f t="shared" si="22"/>
        <v>0.09392375158823185</v>
      </c>
      <c r="AH32">
        <f t="shared" si="23"/>
        <v>10.646934168303545</v>
      </c>
    </row>
    <row r="33" spans="1:34" ht="12.75">
      <c r="A33">
        <v>-1.7</v>
      </c>
      <c r="B33">
        <v>0.57493</v>
      </c>
      <c r="C33">
        <v>-0.79003</v>
      </c>
      <c r="D33" s="1">
        <v>100</v>
      </c>
      <c r="E33">
        <f t="shared" si="24"/>
        <v>99.42507</v>
      </c>
      <c r="F33">
        <f t="shared" si="25"/>
        <v>-0.79003</v>
      </c>
      <c r="G33">
        <f t="shared" si="2"/>
        <v>183</v>
      </c>
      <c r="H33" s="1">
        <f t="shared" si="6"/>
        <v>107</v>
      </c>
      <c r="I33" s="1">
        <f t="shared" si="7"/>
        <v>229</v>
      </c>
      <c r="J33">
        <f t="shared" si="26"/>
        <v>99.42820873326544</v>
      </c>
      <c r="K33">
        <f t="shared" si="27"/>
        <v>180.45529529223046</v>
      </c>
      <c r="L33" s="2">
        <v>180.4553</v>
      </c>
      <c r="M33">
        <f t="shared" si="8"/>
        <v>0.2908999999999995</v>
      </c>
      <c r="N33">
        <f t="shared" si="9"/>
        <v>0.3522000000000003</v>
      </c>
      <c r="O33">
        <f t="shared" si="10"/>
        <v>0.45680154334240153</v>
      </c>
      <c r="P33">
        <f t="shared" si="11"/>
        <v>39.55795685073916</v>
      </c>
      <c r="Q33">
        <f t="shared" si="12"/>
        <v>-140.89733844149129</v>
      </c>
      <c r="R33">
        <f t="shared" si="13"/>
        <v>-0.7759028565074508</v>
      </c>
      <c r="S33">
        <f t="shared" si="14"/>
        <v>5.354433622336382</v>
      </c>
      <c r="T33">
        <f t="shared" si="5"/>
        <v>18.185641746653086</v>
      </c>
      <c r="U33" s="2">
        <v>180.4553</v>
      </c>
      <c r="V33">
        <f t="shared" si="15"/>
        <v>0.09290915964181679</v>
      </c>
      <c r="W33">
        <f t="shared" si="16"/>
        <v>10.763201430894414</v>
      </c>
      <c r="X33">
        <f t="shared" si="17"/>
        <v>16.869323246158835</v>
      </c>
      <c r="Y33">
        <f t="shared" si="18"/>
        <v>183</v>
      </c>
      <c r="Z33" s="2">
        <f t="shared" si="20"/>
        <v>169</v>
      </c>
      <c r="AA33" s="1">
        <f t="shared" si="19"/>
        <v>14</v>
      </c>
      <c r="AB33" s="1">
        <f t="shared" si="21"/>
        <v>0</v>
      </c>
      <c r="AC33" s="2">
        <v>1</v>
      </c>
      <c r="AD33">
        <v>0.42507</v>
      </c>
      <c r="AE33">
        <v>0.79003</v>
      </c>
      <c r="AF33" s="2">
        <v>179.0869</v>
      </c>
      <c r="AG33">
        <f t="shared" si="22"/>
        <v>0.09533837617514962</v>
      </c>
      <c r="AH33">
        <f t="shared" si="23"/>
        <v>10.488955655830171</v>
      </c>
    </row>
    <row r="34" spans="1:34" ht="12.75">
      <c r="A34">
        <v>-1.6</v>
      </c>
      <c r="B34">
        <v>0.60999</v>
      </c>
      <c r="C34">
        <v>-0.75935</v>
      </c>
      <c r="D34" s="1">
        <v>100</v>
      </c>
      <c r="E34">
        <f t="shared" si="24"/>
        <v>99.39001</v>
      </c>
      <c r="F34">
        <f t="shared" si="25"/>
        <v>-0.75935</v>
      </c>
      <c r="G34">
        <f t="shared" si="2"/>
        <v>184</v>
      </c>
      <c r="H34" s="1">
        <f t="shared" si="6"/>
        <v>111</v>
      </c>
      <c r="I34" s="1">
        <f t="shared" si="7"/>
        <v>226</v>
      </c>
      <c r="J34">
        <f t="shared" si="26"/>
        <v>99.39291071410777</v>
      </c>
      <c r="K34">
        <f t="shared" si="27"/>
        <v>180.43776943415313</v>
      </c>
      <c r="L34" s="2">
        <v>180.4378</v>
      </c>
      <c r="M34">
        <f t="shared" si="8"/>
        <v>0.3068000000000004</v>
      </c>
      <c r="N34">
        <f t="shared" si="9"/>
        <v>0.3505999999999998</v>
      </c>
      <c r="O34">
        <f t="shared" si="10"/>
        <v>0.46588260323819786</v>
      </c>
      <c r="P34">
        <f t="shared" si="11"/>
        <v>41.1912730078793</v>
      </c>
      <c r="Q34">
        <f t="shared" si="12"/>
        <v>-139.24649642627384</v>
      </c>
      <c r="R34">
        <f t="shared" si="13"/>
        <v>-0.7574081985520412</v>
      </c>
      <c r="S34">
        <f t="shared" si="14"/>
        <v>5.352863303255379</v>
      </c>
      <c r="T34">
        <f t="shared" si="5"/>
        <v>18.278582142821552</v>
      </c>
      <c r="U34" s="2">
        <v>180.4378</v>
      </c>
      <c r="V34">
        <f t="shared" si="15"/>
        <v>0.09294039616846561</v>
      </c>
      <c r="W34">
        <f t="shared" si="16"/>
        <v>10.759584004649389</v>
      </c>
      <c r="X34">
        <f t="shared" si="17"/>
        <v>16.968176522210328</v>
      </c>
      <c r="Y34">
        <f t="shared" si="18"/>
        <v>184</v>
      </c>
      <c r="Z34" s="2">
        <f t="shared" si="20"/>
        <v>170</v>
      </c>
      <c r="AA34" s="1">
        <f t="shared" si="19"/>
        <v>14</v>
      </c>
      <c r="AB34" s="1">
        <f t="shared" si="21"/>
        <v>3</v>
      </c>
      <c r="AC34" s="2">
        <v>1</v>
      </c>
      <c r="AD34">
        <v>0.39001</v>
      </c>
      <c r="AE34">
        <v>0.75935</v>
      </c>
      <c r="AF34" s="2">
        <v>179.123</v>
      </c>
      <c r="AG34">
        <f t="shared" si="22"/>
        <v>0.09885327605149286</v>
      </c>
      <c r="AH34">
        <f t="shared" si="23"/>
        <v>10.116002624729383</v>
      </c>
    </row>
    <row r="35" spans="1:34" ht="12.75">
      <c r="A35">
        <v>-1.5</v>
      </c>
      <c r="B35">
        <v>0.64481</v>
      </c>
      <c r="C35">
        <v>-0.727</v>
      </c>
      <c r="D35" s="1">
        <v>100</v>
      </c>
      <c r="E35">
        <f t="shared" si="24"/>
        <v>99.35519</v>
      </c>
      <c r="F35">
        <f t="shared" si="25"/>
        <v>-0.727</v>
      </c>
      <c r="G35">
        <f t="shared" si="2"/>
        <v>185</v>
      </c>
      <c r="H35" s="1">
        <f t="shared" si="6"/>
        <v>114</v>
      </c>
      <c r="I35" s="1">
        <f t="shared" si="7"/>
        <v>223</v>
      </c>
      <c r="J35">
        <f t="shared" si="26"/>
        <v>99.35784976002701</v>
      </c>
      <c r="K35">
        <f t="shared" si="27"/>
        <v>180.4192670414854</v>
      </c>
      <c r="L35" s="2">
        <v>180.4193</v>
      </c>
      <c r="M35">
        <f t="shared" si="8"/>
        <v>0.3234999999999999</v>
      </c>
      <c r="N35">
        <f t="shared" si="9"/>
        <v>0.3481999999999996</v>
      </c>
      <c r="O35">
        <f t="shared" si="10"/>
        <v>0.47528464103103485</v>
      </c>
      <c r="P35">
        <f t="shared" si="11"/>
        <v>42.89720699681299</v>
      </c>
      <c r="Q35">
        <f t="shared" si="12"/>
        <v>-137.5220600446724</v>
      </c>
      <c r="R35">
        <f t="shared" si="13"/>
        <v>-0.7374179992588645</v>
      </c>
      <c r="S35">
        <f t="shared" si="14"/>
        <v>5.350483449067573</v>
      </c>
      <c r="T35">
        <f t="shared" si="5"/>
        <v>18.3715699520054</v>
      </c>
      <c r="U35" s="2">
        <v>180.4193</v>
      </c>
      <c r="V35">
        <f t="shared" si="15"/>
        <v>0.09298780918384963</v>
      </c>
      <c r="W35">
        <f t="shared" si="16"/>
        <v>10.754097862687173</v>
      </c>
      <c r="X35">
        <f t="shared" si="17"/>
        <v>17.069882648145015</v>
      </c>
      <c r="Y35">
        <f t="shared" si="18"/>
        <v>185</v>
      </c>
      <c r="Z35" s="2">
        <f t="shared" si="20"/>
        <v>171</v>
      </c>
      <c r="AA35" s="1">
        <f t="shared" si="19"/>
        <v>14</v>
      </c>
      <c r="AB35" s="1">
        <f t="shared" si="21"/>
        <v>6</v>
      </c>
      <c r="AC35" s="2">
        <v>1</v>
      </c>
      <c r="AD35">
        <v>0.35519</v>
      </c>
      <c r="AE35">
        <v>0.727</v>
      </c>
      <c r="AF35" s="2">
        <v>179.161</v>
      </c>
      <c r="AG35">
        <f t="shared" si="22"/>
        <v>0.10170612593468675</v>
      </c>
      <c r="AH35">
        <f t="shared" si="23"/>
        <v>9.832249442301796</v>
      </c>
    </row>
    <row r="36" spans="1:35" ht="12.75">
      <c r="A36">
        <v>-1.4</v>
      </c>
      <c r="B36">
        <v>0.67928</v>
      </c>
      <c r="C36">
        <v>-0.69285</v>
      </c>
      <c r="D36" s="1">
        <v>100</v>
      </c>
      <c r="E36">
        <f t="shared" si="24"/>
        <v>99.32072</v>
      </c>
      <c r="F36">
        <f t="shared" si="25"/>
        <v>-0.69285</v>
      </c>
      <c r="G36">
        <f t="shared" si="2"/>
        <v>186</v>
      </c>
      <c r="H36" s="1">
        <f t="shared" si="6"/>
        <v>118</v>
      </c>
      <c r="I36" s="1">
        <f t="shared" si="7"/>
        <v>219</v>
      </c>
      <c r="J36">
        <f t="shared" si="26"/>
        <v>99.32313659183795</v>
      </c>
      <c r="K36">
        <f t="shared" si="27"/>
        <v>180.3997117725323</v>
      </c>
      <c r="L36" s="2">
        <v>180.3997</v>
      </c>
      <c r="M36">
        <f t="shared" si="8"/>
        <v>0.34150000000000014</v>
      </c>
      <c r="N36">
        <f t="shared" si="9"/>
        <v>0.3447</v>
      </c>
      <c r="O36">
        <f t="shared" si="10"/>
        <v>0.4852219492149959</v>
      </c>
      <c r="P36">
        <f t="shared" si="11"/>
        <v>44.73610597391946</v>
      </c>
      <c r="Q36">
        <f t="shared" si="12"/>
        <v>-135.66360579861285</v>
      </c>
      <c r="R36">
        <f t="shared" si="13"/>
        <v>-0.7151270625361497</v>
      </c>
      <c r="S36">
        <f t="shared" si="14"/>
        <v>5.346995347220185</v>
      </c>
      <c r="T36">
        <f t="shared" si="5"/>
        <v>18.46462731836759</v>
      </c>
      <c r="U36" s="2">
        <v>180.3997</v>
      </c>
      <c r="V36">
        <f t="shared" si="15"/>
        <v>0.09305736636218853</v>
      </c>
      <c r="W36">
        <f t="shared" si="16"/>
        <v>10.746059544688816</v>
      </c>
      <c r="X36">
        <f t="shared" si="17"/>
        <v>17.17550458566874</v>
      </c>
      <c r="Y36">
        <f t="shared" si="18"/>
        <v>186</v>
      </c>
      <c r="Z36" s="2">
        <f t="shared" si="20"/>
        <v>172</v>
      </c>
      <c r="AA36" s="1">
        <f t="shared" si="19"/>
        <v>14</v>
      </c>
      <c r="AB36" s="1">
        <f t="shared" si="21"/>
        <v>9</v>
      </c>
      <c r="AC36" s="2">
        <v>1</v>
      </c>
      <c r="AD36">
        <v>0.32072</v>
      </c>
      <c r="AE36">
        <v>0.69285</v>
      </c>
      <c r="AF36" s="2">
        <v>179.2009</v>
      </c>
      <c r="AG36">
        <f t="shared" si="22"/>
        <v>0.1056219375237255</v>
      </c>
      <c r="AH36">
        <f t="shared" si="23"/>
        <v>9.467730127326753</v>
      </c>
      <c r="AI36" s="2"/>
    </row>
    <row r="37" spans="1:34" ht="12.75">
      <c r="A37">
        <v>-1.3</v>
      </c>
      <c r="B37">
        <v>0.71325</v>
      </c>
      <c r="C37">
        <v>-0.65682</v>
      </c>
      <c r="D37" s="1">
        <v>100</v>
      </c>
      <c r="E37">
        <f t="shared" si="24"/>
        <v>99.28675</v>
      </c>
      <c r="F37">
        <f t="shared" si="25"/>
        <v>-0.65682</v>
      </c>
      <c r="G37">
        <f t="shared" si="2"/>
        <v>187</v>
      </c>
      <c r="H37" s="1">
        <f t="shared" si="6"/>
        <v>121</v>
      </c>
      <c r="I37" s="1">
        <f t="shared" si="7"/>
        <v>216</v>
      </c>
      <c r="J37">
        <f t="shared" si="26"/>
        <v>99.28892253456524</v>
      </c>
      <c r="K37">
        <f t="shared" si="27"/>
        <v>180.37905598674791</v>
      </c>
      <c r="L37" s="2">
        <v>180.3791</v>
      </c>
      <c r="M37">
        <f t="shared" si="8"/>
        <v>0.36030000000000006</v>
      </c>
      <c r="N37">
        <f t="shared" si="9"/>
        <v>0.33970000000000056</v>
      </c>
      <c r="O37">
        <f t="shared" si="10"/>
        <v>0.4951890346120363</v>
      </c>
      <c r="P37">
        <f t="shared" si="11"/>
        <v>46.68908536915124</v>
      </c>
      <c r="Q37">
        <f t="shared" si="12"/>
        <v>-133.68997061759666</v>
      </c>
      <c r="R37">
        <f t="shared" si="13"/>
        <v>-0.6906315653854005</v>
      </c>
      <c r="S37">
        <f t="shared" si="14"/>
        <v>5.341993178135796</v>
      </c>
      <c r="T37">
        <f t="shared" si="5"/>
        <v>18.55778450691305</v>
      </c>
      <c r="U37" s="2">
        <v>180.3791</v>
      </c>
      <c r="V37">
        <f t="shared" si="15"/>
        <v>0.09315718854545807</v>
      </c>
      <c r="W37">
        <f t="shared" si="16"/>
        <v>10.734544650969456</v>
      </c>
      <c r="X37">
        <f t="shared" si="17"/>
        <v>17.286493696948945</v>
      </c>
      <c r="Y37">
        <f t="shared" si="18"/>
        <v>187</v>
      </c>
      <c r="Z37" s="2">
        <f t="shared" si="20"/>
        <v>173</v>
      </c>
      <c r="AA37" s="1">
        <f t="shared" si="19"/>
        <v>14</v>
      </c>
      <c r="AB37" s="1">
        <f t="shared" si="21"/>
        <v>12</v>
      </c>
      <c r="AC37" s="2">
        <v>1</v>
      </c>
      <c r="AD37">
        <v>0.28675</v>
      </c>
      <c r="AE37">
        <v>0.65682</v>
      </c>
      <c r="AF37" s="2">
        <v>179.243</v>
      </c>
      <c r="AG37">
        <f t="shared" si="22"/>
        <v>0.11098911128020461</v>
      </c>
      <c r="AH37">
        <f t="shared" si="23"/>
        <v>9.009892848636174</v>
      </c>
    </row>
    <row r="38" spans="1:34" ht="12.75">
      <c r="A38">
        <v>-1.2</v>
      </c>
      <c r="B38">
        <v>0.74658</v>
      </c>
      <c r="C38">
        <v>-0.61879</v>
      </c>
      <c r="D38" s="1">
        <v>100</v>
      </c>
      <c r="E38">
        <f t="shared" si="24"/>
        <v>99.25342</v>
      </c>
      <c r="F38">
        <f t="shared" si="25"/>
        <v>-0.61879</v>
      </c>
      <c r="G38">
        <f t="shared" si="2"/>
        <v>188</v>
      </c>
      <c r="H38" s="1">
        <f t="shared" si="6"/>
        <v>125</v>
      </c>
      <c r="I38" s="1">
        <f t="shared" si="7"/>
        <v>212</v>
      </c>
      <c r="J38">
        <f t="shared" si="26"/>
        <v>99.25534888740506</v>
      </c>
      <c r="K38">
        <f t="shared" si="27"/>
        <v>180.35722907714938</v>
      </c>
      <c r="L38" s="2">
        <v>180.3572</v>
      </c>
      <c r="M38" s="2">
        <f t="shared" si="8"/>
        <v>0.3803000000000001</v>
      </c>
      <c r="N38">
        <f t="shared" si="9"/>
        <v>0.3332999999999997</v>
      </c>
      <c r="O38">
        <f t="shared" si="10"/>
        <v>0.5056846645885159</v>
      </c>
      <c r="P38">
        <f t="shared" si="11"/>
        <v>48.7718348205944</v>
      </c>
      <c r="Q38">
        <f t="shared" si="12"/>
        <v>-131.585394256555</v>
      </c>
      <c r="R38">
        <f t="shared" si="13"/>
        <v>-0.6636090293736728</v>
      </c>
      <c r="S38">
        <f t="shared" si="14"/>
        <v>5.335576909436736</v>
      </c>
      <c r="T38">
        <f t="shared" si="5"/>
        <v>18.651069777481013</v>
      </c>
      <c r="U38" s="2">
        <v>180.3572</v>
      </c>
      <c r="V38">
        <f t="shared" si="15"/>
        <v>0.09328527056796432</v>
      </c>
      <c r="W38">
        <f t="shared" si="16"/>
        <v>10.719805966274555</v>
      </c>
      <c r="X38">
        <f t="shared" si="17"/>
        <v>17.40255237102059</v>
      </c>
      <c r="Y38">
        <f t="shared" si="18"/>
        <v>188</v>
      </c>
      <c r="Z38" s="2">
        <f t="shared" si="20"/>
        <v>174</v>
      </c>
      <c r="AA38" s="1">
        <f t="shared" si="19"/>
        <v>14</v>
      </c>
      <c r="AB38" s="1">
        <f t="shared" si="21"/>
        <v>15</v>
      </c>
      <c r="AC38" s="2">
        <v>1</v>
      </c>
      <c r="AD38">
        <v>0.25342</v>
      </c>
      <c r="AE38">
        <v>0.61879</v>
      </c>
      <c r="AF38" s="2">
        <v>179.2873</v>
      </c>
      <c r="AG38">
        <f t="shared" si="22"/>
        <v>0.11605867407164538</v>
      </c>
      <c r="AH38">
        <f t="shared" si="23"/>
        <v>8.616331420283844</v>
      </c>
    </row>
    <row r="39" spans="1:34" ht="12.75">
      <c r="A39">
        <v>-1.1</v>
      </c>
      <c r="B39">
        <v>0.77907</v>
      </c>
      <c r="C39">
        <v>-0.57867</v>
      </c>
      <c r="D39" s="1">
        <v>100</v>
      </c>
      <c r="E39">
        <f t="shared" si="24"/>
        <v>99.22093</v>
      </c>
      <c r="F39">
        <f t="shared" si="25"/>
        <v>-0.57867</v>
      </c>
      <c r="G39">
        <f t="shared" si="2"/>
        <v>189</v>
      </c>
      <c r="H39" s="1">
        <f t="shared" si="6"/>
        <v>128</v>
      </c>
      <c r="I39" s="1">
        <f t="shared" si="7"/>
        <v>208</v>
      </c>
      <c r="J39">
        <f t="shared" si="26"/>
        <v>99.22261742684375</v>
      </c>
      <c r="K39">
        <f t="shared" si="27"/>
        <v>180.3341776283157</v>
      </c>
      <c r="L39" s="2">
        <v>180.3342</v>
      </c>
      <c r="M39">
        <f t="shared" si="8"/>
        <v>0.40119999999999933</v>
      </c>
      <c r="N39">
        <f t="shared" si="9"/>
        <v>0.3249000000000002</v>
      </c>
      <c r="O39">
        <f t="shared" si="10"/>
        <v>0.5162571549140986</v>
      </c>
      <c r="P39">
        <f t="shared" si="11"/>
        <v>51.002493430529164</v>
      </c>
      <c r="Q39">
        <f t="shared" si="12"/>
        <v>-129.33168419778653</v>
      </c>
      <c r="R39">
        <f t="shared" si="13"/>
        <v>-0.6336800945147684</v>
      </c>
      <c r="S39">
        <f t="shared" si="14"/>
        <v>5.327141882719891</v>
      </c>
      <c r="T39">
        <f t="shared" si="5"/>
        <v>18.74452348536875</v>
      </c>
      <c r="U39" s="2">
        <v>180.3342</v>
      </c>
      <c r="V39">
        <f t="shared" si="15"/>
        <v>0.09345370788773621</v>
      </c>
      <c r="W39">
        <f t="shared" si="16"/>
        <v>10.700485005916265</v>
      </c>
      <c r="X39">
        <f t="shared" si="17"/>
        <v>17.525863476379463</v>
      </c>
      <c r="Y39">
        <f t="shared" si="18"/>
        <v>189</v>
      </c>
      <c r="Z39" s="2">
        <f t="shared" si="20"/>
        <v>175</v>
      </c>
      <c r="AA39" s="1">
        <f t="shared" si="19"/>
        <v>14</v>
      </c>
      <c r="AB39" s="1">
        <f t="shared" si="21"/>
        <v>18</v>
      </c>
      <c r="AC39" s="2">
        <v>1</v>
      </c>
      <c r="AD39">
        <v>0.22093</v>
      </c>
      <c r="AE39">
        <v>0.57867</v>
      </c>
      <c r="AF39" s="2">
        <v>179.3339</v>
      </c>
      <c r="AG39">
        <f t="shared" si="22"/>
        <v>0.12331110535887291</v>
      </c>
      <c r="AH39">
        <f t="shared" si="23"/>
        <v>8.109569670060901</v>
      </c>
    </row>
    <row r="40" spans="1:34" ht="12.75">
      <c r="A40">
        <v>-1</v>
      </c>
      <c r="B40">
        <v>0.81051</v>
      </c>
      <c r="C40">
        <v>-0.53637</v>
      </c>
      <c r="D40" s="1">
        <v>100</v>
      </c>
      <c r="E40">
        <f t="shared" si="24"/>
        <v>99.18949</v>
      </c>
      <c r="F40">
        <f t="shared" si="25"/>
        <v>-0.53637</v>
      </c>
      <c r="G40">
        <f t="shared" si="2"/>
        <v>190</v>
      </c>
      <c r="H40" s="1">
        <f t="shared" si="6"/>
        <v>131</v>
      </c>
      <c r="I40" s="1">
        <f t="shared" si="7"/>
        <v>204</v>
      </c>
      <c r="J40">
        <f t="shared" si="26"/>
        <v>99.19094020744537</v>
      </c>
      <c r="K40">
        <f t="shared" si="27"/>
        <v>180.3098483663663</v>
      </c>
      <c r="L40" s="2">
        <v>180.3098</v>
      </c>
      <c r="M40">
        <f t="shared" si="8"/>
        <v>0.42300000000000004</v>
      </c>
      <c r="N40">
        <f t="shared" si="9"/>
        <v>0.3143999999999991</v>
      </c>
      <c r="O40">
        <f t="shared" si="10"/>
        <v>0.527044931670915</v>
      </c>
      <c r="P40">
        <f t="shared" si="11"/>
        <v>53.38189695882324</v>
      </c>
      <c r="Q40">
        <f t="shared" si="12"/>
        <v>-126.92795140754308</v>
      </c>
      <c r="R40">
        <f t="shared" si="13"/>
        <v>-0.6006798298865166</v>
      </c>
      <c r="S40">
        <f t="shared" si="14"/>
        <v>5.316585259898636</v>
      </c>
      <c r="T40">
        <f t="shared" si="5"/>
        <v>18.838188041489072</v>
      </c>
      <c r="U40" s="2">
        <v>180.3098</v>
      </c>
      <c r="V40">
        <f t="shared" si="15"/>
        <v>0.09366455612032354</v>
      </c>
      <c r="W40">
        <f t="shared" si="16"/>
        <v>10.67639714979675</v>
      </c>
      <c r="X40">
        <f t="shared" si="17"/>
        <v>17.65688884096566</v>
      </c>
      <c r="Y40">
        <f t="shared" si="18"/>
        <v>190</v>
      </c>
      <c r="Z40" s="2">
        <f t="shared" si="20"/>
        <v>177</v>
      </c>
      <c r="AA40" s="1">
        <f t="shared" si="19"/>
        <v>13</v>
      </c>
      <c r="AB40" s="1">
        <f t="shared" si="21"/>
        <v>24</v>
      </c>
      <c r="AC40" s="2">
        <v>1</v>
      </c>
      <c r="AD40">
        <v>0.18948</v>
      </c>
      <c r="AE40">
        <v>0.53637</v>
      </c>
      <c r="AF40" s="2">
        <v>180.3098</v>
      </c>
      <c r="AG40">
        <f t="shared" si="22"/>
        <v>0.13102536458619696</v>
      </c>
      <c r="AH40">
        <f t="shared" si="23"/>
        <v>7.63211003577964</v>
      </c>
    </row>
    <row r="41" spans="1:34" ht="12.75">
      <c r="A41">
        <v>-0.9</v>
      </c>
      <c r="B41">
        <v>0.84065</v>
      </c>
      <c r="C41">
        <v>-0.49182</v>
      </c>
      <c r="D41" s="1">
        <v>100</v>
      </c>
      <c r="E41">
        <f t="shared" si="24"/>
        <v>99.15935</v>
      </c>
      <c r="F41">
        <f t="shared" si="25"/>
        <v>-0.49182</v>
      </c>
      <c r="G41">
        <f t="shared" si="2"/>
        <v>191</v>
      </c>
      <c r="H41" s="1">
        <f t="shared" si="6"/>
        <v>134</v>
      </c>
      <c r="I41" s="1">
        <f t="shared" si="7"/>
        <v>199</v>
      </c>
      <c r="J41">
        <f t="shared" si="26"/>
        <v>99.1605696803669</v>
      </c>
      <c r="K41">
        <f t="shared" si="27"/>
        <v>180.2841996736726</v>
      </c>
      <c r="L41" s="2">
        <v>180.2842</v>
      </c>
      <c r="M41">
        <f t="shared" si="8"/>
        <v>0.44550000000000034</v>
      </c>
      <c r="N41">
        <f t="shared" si="9"/>
        <v>0.30140000000000056</v>
      </c>
      <c r="O41">
        <f t="shared" si="10"/>
        <v>0.5378775046420892</v>
      </c>
      <c r="P41">
        <f>57.3*ATAN(M41/N41)</f>
        <v>55.92406934855658</v>
      </c>
      <c r="Q41">
        <f t="shared" si="12"/>
        <v>-124.36013032511602</v>
      </c>
      <c r="R41">
        <f t="shared" si="13"/>
        <v>-0.5642607248301893</v>
      </c>
      <c r="S41">
        <f t="shared" si="14"/>
        <v>5.303503150639199</v>
      </c>
      <c r="T41">
        <f t="shared" si="5"/>
        <v>18.93211393607338</v>
      </c>
      <c r="U41" s="2">
        <v>180.2842</v>
      </c>
      <c r="V41">
        <f t="shared" si="15"/>
        <v>0.09392589458430933</v>
      </c>
      <c r="W41">
        <f t="shared" si="16"/>
        <v>10.646691249795705</v>
      </c>
      <c r="X41">
        <f t="shared" si="17"/>
        <v>17.79718313798224</v>
      </c>
      <c r="Y41">
        <f t="shared" si="18"/>
        <v>191</v>
      </c>
      <c r="Z41" s="2">
        <f t="shared" si="20"/>
        <v>178</v>
      </c>
      <c r="AA41" s="1">
        <f t="shared" si="19"/>
        <v>13</v>
      </c>
      <c r="AB41" s="1">
        <f t="shared" si="21"/>
        <v>27</v>
      </c>
      <c r="AC41" s="2">
        <v>1</v>
      </c>
      <c r="AD41">
        <v>0.15935</v>
      </c>
      <c r="AE41">
        <v>0.49182</v>
      </c>
      <c r="AF41" s="2">
        <v>180.2842</v>
      </c>
      <c r="AG41">
        <f t="shared" si="22"/>
        <v>0.14029429701658103</v>
      </c>
      <c r="AH41">
        <f t="shared" si="23"/>
        <v>7.127873486417004</v>
      </c>
    </row>
    <row r="42" spans="1:34" ht="12.75">
      <c r="A42">
        <v>-0.8</v>
      </c>
      <c r="B42">
        <v>0.8692</v>
      </c>
      <c r="C42">
        <v>-0.44496</v>
      </c>
      <c r="D42" s="1">
        <v>100</v>
      </c>
      <c r="E42">
        <f t="shared" si="24"/>
        <v>99.1308</v>
      </c>
      <c r="F42">
        <f t="shared" si="25"/>
        <v>-0.44496</v>
      </c>
      <c r="G42">
        <f aca="true" t="shared" si="28" ref="G42:G73">INT(10*A42)+200</f>
        <v>192</v>
      </c>
      <c r="H42" s="1">
        <f t="shared" si="6"/>
        <v>137</v>
      </c>
      <c r="I42" s="1">
        <f t="shared" si="7"/>
        <v>194</v>
      </c>
      <c r="J42">
        <f t="shared" si="26"/>
        <v>99.13179862204457</v>
      </c>
      <c r="K42">
        <f t="shared" si="27"/>
        <v>180.25719591461367</v>
      </c>
      <c r="L42" s="2">
        <v>180.2572</v>
      </c>
      <c r="M42">
        <f t="shared" si="8"/>
        <v>0.4685999999999996</v>
      </c>
      <c r="N42">
        <f t="shared" si="9"/>
        <v>0.28549999999999964</v>
      </c>
      <c r="O42">
        <f t="shared" si="10"/>
        <v>0.5487223432666101</v>
      </c>
      <c r="P42">
        <f aca="true" t="shared" si="29" ref="P42:P49">57.3*ATAN(M42/N42)</f>
        <v>58.65197177071355</v>
      </c>
      <c r="Q42">
        <f t="shared" si="12"/>
        <v>-121.60522414390013</v>
      </c>
      <c r="R42">
        <f t="shared" si="13"/>
        <v>-0.5239304150496197</v>
      </c>
      <c r="S42">
        <f t="shared" si="14"/>
        <v>5.287492325054675</v>
      </c>
      <c r="T42">
        <f aca="true" t="shared" si="30" ref="T42:T73">A42+J42/5</f>
        <v>19.026359724408913</v>
      </c>
      <c r="U42" s="2">
        <v>180.2572</v>
      </c>
      <c r="V42">
        <f t="shared" si="15"/>
        <v>0.09424578833553099</v>
      </c>
      <c r="W42">
        <f t="shared" si="16"/>
        <v>10.610553719810062</v>
      </c>
      <c r="X42">
        <f t="shared" si="17"/>
        <v>17.948357922395566</v>
      </c>
      <c r="Y42">
        <f t="shared" si="18"/>
        <v>192</v>
      </c>
      <c r="Z42" s="2">
        <f t="shared" si="20"/>
        <v>179</v>
      </c>
      <c r="AA42" s="1">
        <f t="shared" si="19"/>
        <v>13</v>
      </c>
      <c r="AB42" s="1">
        <f t="shared" si="21"/>
        <v>30</v>
      </c>
      <c r="AC42" s="2">
        <v>1</v>
      </c>
      <c r="AD42">
        <v>0.1308</v>
      </c>
      <c r="AE42">
        <v>0.44496</v>
      </c>
      <c r="AF42" s="2">
        <v>180.2572</v>
      </c>
      <c r="AG42">
        <f t="shared" si="22"/>
        <v>0.15117478441332466</v>
      </c>
      <c r="AH42">
        <f t="shared" si="23"/>
        <v>6.614859772287919</v>
      </c>
    </row>
    <row r="43" spans="1:35" ht="12.75">
      <c r="A43">
        <v>-0.7</v>
      </c>
      <c r="B43">
        <v>0.89584</v>
      </c>
      <c r="C43">
        <v>-0.39581</v>
      </c>
      <c r="D43" s="1">
        <v>100</v>
      </c>
      <c r="E43">
        <f t="shared" si="24"/>
        <v>99.10416</v>
      </c>
      <c r="F43">
        <f t="shared" si="25"/>
        <v>-0.39581</v>
      </c>
      <c r="G43">
        <f t="shared" si="28"/>
        <v>193</v>
      </c>
      <c r="H43" s="1">
        <f t="shared" si="6"/>
        <v>140</v>
      </c>
      <c r="I43" s="1">
        <f t="shared" si="7"/>
        <v>190</v>
      </c>
      <c r="J43">
        <f t="shared" si="26"/>
        <v>99.10495040542474</v>
      </c>
      <c r="K43">
        <f t="shared" si="27"/>
        <v>180.2288480363644</v>
      </c>
      <c r="L43" s="2">
        <v>180.2288</v>
      </c>
      <c r="M43">
        <f t="shared" si="8"/>
        <v>0.49150000000000027</v>
      </c>
      <c r="N43">
        <f t="shared" si="9"/>
        <v>0.26639999999999997</v>
      </c>
      <c r="O43">
        <f t="shared" si="10"/>
        <v>0.55905385250439</v>
      </c>
      <c r="P43">
        <f t="shared" si="29"/>
        <v>61.54620979776998</v>
      </c>
      <c r="Q43">
        <f aca="true" t="shared" si="31" ref="Q43:Q74">P43-K43</f>
        <v>-118.68263823859442</v>
      </c>
      <c r="R43">
        <f t="shared" si="13"/>
        <v>-0.479823827653036</v>
      </c>
      <c r="S43">
        <f aca="true" t="shared" si="32" ref="S43:S74">5-O43*R43</f>
        <v>5.2682473593728325</v>
      </c>
      <c r="T43">
        <f t="shared" si="30"/>
        <v>19.12099008108495</v>
      </c>
      <c r="U43" s="2">
        <v>180.2288</v>
      </c>
      <c r="V43">
        <f t="shared" si="15"/>
        <v>0.09463035667603847</v>
      </c>
      <c r="W43">
        <f t="shared" si="16"/>
        <v>10.567433486734515</v>
      </c>
      <c r="X43">
        <f aca="true" t="shared" si="33" ref="X43:X74">A43+J43/S43</f>
        <v>18.111749647462048</v>
      </c>
      <c r="Y43">
        <f t="shared" si="18"/>
        <v>193</v>
      </c>
      <c r="Z43" s="2">
        <f t="shared" si="20"/>
        <v>181</v>
      </c>
      <c r="AA43" s="1">
        <f aca="true" t="shared" si="34" ref="AA43:AA74">Y43-Z43</f>
        <v>12</v>
      </c>
      <c r="AB43" s="1">
        <f t="shared" si="21"/>
        <v>36</v>
      </c>
      <c r="AC43" s="2">
        <v>1</v>
      </c>
      <c r="AD43">
        <v>0.10416</v>
      </c>
      <c r="AE43">
        <v>0.39581</v>
      </c>
      <c r="AF43" s="2">
        <v>180.2288</v>
      </c>
      <c r="AG43">
        <f t="shared" si="22"/>
        <v>0.16339172506648225</v>
      </c>
      <c r="AH43">
        <f t="shared" si="23"/>
        <v>6.120260983798973</v>
      </c>
      <c r="AI43" s="2"/>
    </row>
    <row r="44" spans="1:34" ht="12.75">
      <c r="A44">
        <v>-0.6</v>
      </c>
      <c r="B44">
        <v>0.92021</v>
      </c>
      <c r="C44">
        <v>-0.3444</v>
      </c>
      <c r="D44" s="1">
        <v>100</v>
      </c>
      <c r="E44">
        <f t="shared" si="24"/>
        <v>99.07979</v>
      </c>
      <c r="F44">
        <f t="shared" si="25"/>
        <v>-0.3444</v>
      </c>
      <c r="G44">
        <f t="shared" si="28"/>
        <v>194</v>
      </c>
      <c r="H44" s="1">
        <f t="shared" si="6"/>
        <v>142</v>
      </c>
      <c r="I44" s="1">
        <f t="shared" si="7"/>
        <v>184</v>
      </c>
      <c r="J44">
        <f t="shared" si="26"/>
        <v>99.08038856304562</v>
      </c>
      <c r="K44">
        <f t="shared" si="27"/>
        <v>180.19917321707618</v>
      </c>
      <c r="L44" s="2">
        <v>180.1992</v>
      </c>
      <c r="M44">
        <f t="shared" si="8"/>
        <v>0.5141000000000001</v>
      </c>
      <c r="N44">
        <f t="shared" si="9"/>
        <v>0.24370000000000003</v>
      </c>
      <c r="O44">
        <f t="shared" si="10"/>
        <v>0.5689362881729377</v>
      </c>
      <c r="P44" s="2">
        <f t="shared" si="29"/>
        <v>64.64229888577363</v>
      </c>
      <c r="Q44">
        <f t="shared" si="31"/>
        <v>-115.55687433130255</v>
      </c>
      <c r="R44">
        <f t="shared" si="13"/>
        <v>-0.43127280787732997</v>
      </c>
      <c r="S44">
        <f t="shared" si="32"/>
        <v>5.245366750503648</v>
      </c>
      <c r="T44">
        <f t="shared" si="30"/>
        <v>19.21607771260912</v>
      </c>
      <c r="U44" s="2">
        <v>180.1992</v>
      </c>
      <c r="V44">
        <f t="shared" si="15"/>
        <v>0.09508763152416932</v>
      </c>
      <c r="W44">
        <f t="shared" si="16"/>
        <v>10.5166148737843</v>
      </c>
      <c r="X44">
        <f t="shared" si="33"/>
        <v>18.28912506518865</v>
      </c>
      <c r="Y44">
        <f t="shared" si="18"/>
        <v>194</v>
      </c>
      <c r="Z44" s="2">
        <f t="shared" si="20"/>
        <v>183</v>
      </c>
      <c r="AA44" s="1">
        <f t="shared" si="34"/>
        <v>11</v>
      </c>
      <c r="AB44" s="1">
        <f t="shared" si="21"/>
        <v>42</v>
      </c>
      <c r="AC44" s="2">
        <v>1</v>
      </c>
      <c r="AD44">
        <v>0.07979</v>
      </c>
      <c r="AE44">
        <v>0.3444</v>
      </c>
      <c r="AF44" s="2">
        <v>180.1992</v>
      </c>
      <c r="AG44">
        <f t="shared" si="22"/>
        <v>0.17737541772660137</v>
      </c>
      <c r="AH44">
        <f t="shared" si="23"/>
        <v>5.637759802439794</v>
      </c>
    </row>
    <row r="45" spans="1:34" ht="12.75">
      <c r="A45">
        <v>-0.5</v>
      </c>
      <c r="B45">
        <v>0.94197</v>
      </c>
      <c r="C45">
        <v>-0.29084</v>
      </c>
      <c r="D45" s="1">
        <v>100</v>
      </c>
      <c r="E45">
        <f t="shared" si="24"/>
        <v>99.05803</v>
      </c>
      <c r="F45">
        <f t="shared" si="25"/>
        <v>-0.29084</v>
      </c>
      <c r="G45">
        <f t="shared" si="28"/>
        <v>195</v>
      </c>
      <c r="H45" s="1">
        <f t="shared" si="6"/>
        <v>144</v>
      </c>
      <c r="I45" s="1">
        <f t="shared" si="7"/>
        <v>179</v>
      </c>
      <c r="J45">
        <f t="shared" si="26"/>
        <v>99.05845696045593</v>
      </c>
      <c r="K45">
        <f t="shared" si="27"/>
        <v>180.16823556973003</v>
      </c>
      <c r="L45" s="2">
        <v>180.1682</v>
      </c>
      <c r="M45">
        <f t="shared" si="8"/>
        <v>0.5356</v>
      </c>
      <c r="N45">
        <f t="shared" si="9"/>
        <v>0.21760000000000002</v>
      </c>
      <c r="O45">
        <f t="shared" si="10"/>
        <v>0.5781151442403147</v>
      </c>
      <c r="P45">
        <f t="shared" si="29"/>
        <v>67.89440473229963</v>
      </c>
      <c r="Q45">
        <f t="shared" si="31"/>
        <v>-112.2738308374304</v>
      </c>
      <c r="R45">
        <f t="shared" si="13"/>
        <v>-0.37889997479160237</v>
      </c>
      <c r="S45">
        <f t="shared" si="32"/>
        <v>5.219047813579299</v>
      </c>
      <c r="T45">
        <f t="shared" si="30"/>
        <v>19.311691392091184</v>
      </c>
      <c r="U45" s="2">
        <v>180.1682</v>
      </c>
      <c r="V45">
        <f t="shared" si="15"/>
        <v>0.09561367948206367</v>
      </c>
      <c r="W45">
        <f t="shared" si="16"/>
        <v>10.458754494304255</v>
      </c>
      <c r="X45">
        <f t="shared" si="33"/>
        <v>18.48017808971177</v>
      </c>
      <c r="Y45">
        <f t="shared" si="18"/>
        <v>195</v>
      </c>
      <c r="Z45" s="2">
        <f t="shared" si="20"/>
        <v>185</v>
      </c>
      <c r="AA45" s="1">
        <f t="shared" si="34"/>
        <v>10</v>
      </c>
      <c r="AB45" s="1">
        <f t="shared" si="21"/>
        <v>48</v>
      </c>
      <c r="AC45" s="2">
        <v>1</v>
      </c>
      <c r="AD45">
        <v>0.05803</v>
      </c>
      <c r="AE45">
        <v>0.29084</v>
      </c>
      <c r="AF45" s="2">
        <v>180.1682</v>
      </c>
      <c r="AG45">
        <f t="shared" si="22"/>
        <v>0.19105302452312145</v>
      </c>
      <c r="AH45">
        <f t="shared" si="23"/>
        <v>5.234149014369458</v>
      </c>
    </row>
    <row r="46" spans="1:34" ht="12.75">
      <c r="A46">
        <v>-0.4</v>
      </c>
      <c r="B46">
        <v>0.96075</v>
      </c>
      <c r="C46">
        <v>-0.23532</v>
      </c>
      <c r="D46" s="1">
        <v>100</v>
      </c>
      <c r="E46">
        <f t="shared" si="24"/>
        <v>99.03925</v>
      </c>
      <c r="F46">
        <f t="shared" si="25"/>
        <v>-0.23532</v>
      </c>
      <c r="G46">
        <f t="shared" si="28"/>
        <v>196</v>
      </c>
      <c r="H46" s="1">
        <f t="shared" si="6"/>
        <v>146</v>
      </c>
      <c r="I46" s="1">
        <f t="shared" si="7"/>
        <v>174</v>
      </c>
      <c r="J46">
        <f t="shared" si="26"/>
        <v>99.03952956302295</v>
      </c>
      <c r="K46">
        <f t="shared" si="27"/>
        <v>180.13614613020312</v>
      </c>
      <c r="L46" s="2">
        <v>180.1361</v>
      </c>
      <c r="M46">
        <f t="shared" si="8"/>
        <v>0.5551999999999998</v>
      </c>
      <c r="N46">
        <f t="shared" si="9"/>
        <v>0.1878000000000002</v>
      </c>
      <c r="O46">
        <f t="shared" si="10"/>
        <v>0.5861022777638728</v>
      </c>
      <c r="P46">
        <f t="shared" si="29"/>
        <v>71.31681194894173</v>
      </c>
      <c r="Q46">
        <f t="shared" si="31"/>
        <v>-108.81933418126138</v>
      </c>
      <c r="R46">
        <f t="shared" si="13"/>
        <v>-0.32245270291740324</v>
      </c>
      <c r="S46">
        <f t="shared" si="32"/>
        <v>5.188990263651007</v>
      </c>
      <c r="T46">
        <f t="shared" si="30"/>
        <v>19.40790591260459</v>
      </c>
      <c r="U46" s="2">
        <v>180.1361</v>
      </c>
      <c r="V46">
        <f t="shared" si="15"/>
        <v>0.0962145205134064</v>
      </c>
      <c r="W46">
        <f t="shared" si="16"/>
        <v>10.393441599708034</v>
      </c>
      <c r="X46">
        <f t="shared" si="33"/>
        <v>18.68647434873738</v>
      </c>
      <c r="Y46">
        <f t="shared" si="18"/>
        <v>196</v>
      </c>
      <c r="Z46" s="2">
        <f t="shared" si="20"/>
        <v>187</v>
      </c>
      <c r="AA46" s="1">
        <f t="shared" si="34"/>
        <v>9</v>
      </c>
      <c r="AB46" s="1">
        <f t="shared" si="21"/>
        <v>54</v>
      </c>
      <c r="AC46" s="2">
        <v>1</v>
      </c>
      <c r="AD46">
        <v>0.03925</v>
      </c>
      <c r="AE46">
        <v>0.23532</v>
      </c>
      <c r="AF46" s="2">
        <v>180.1361</v>
      </c>
      <c r="AG46">
        <f t="shared" si="22"/>
        <v>0.20629625902560988</v>
      </c>
      <c r="AH46">
        <f t="shared" si="23"/>
        <v>4.847397644161151</v>
      </c>
    </row>
    <row r="47" spans="1:34" ht="12.75">
      <c r="A47">
        <v>-0.3</v>
      </c>
      <c r="B47">
        <v>0.9762</v>
      </c>
      <c r="C47">
        <v>-0.1781</v>
      </c>
      <c r="D47" s="1">
        <v>100</v>
      </c>
      <c r="E47">
        <f t="shared" si="24"/>
        <v>99.0238</v>
      </c>
      <c r="F47">
        <f t="shared" si="25"/>
        <v>-0.1781</v>
      </c>
      <c r="G47">
        <f t="shared" si="28"/>
        <v>197</v>
      </c>
      <c r="H47" s="1">
        <f t="shared" si="6"/>
        <v>148</v>
      </c>
      <c r="I47" s="1">
        <f t="shared" si="7"/>
        <v>168</v>
      </c>
      <c r="J47">
        <f t="shared" si="26"/>
        <v>99.02396016141749</v>
      </c>
      <c r="K47">
        <f t="shared" si="27"/>
        <v>180.1030572346864</v>
      </c>
      <c r="L47" s="2">
        <v>180.1031</v>
      </c>
      <c r="M47">
        <f t="shared" si="8"/>
        <v>0.5721999999999999</v>
      </c>
      <c r="N47">
        <f t="shared" si="9"/>
        <v>0.15449999999999964</v>
      </c>
      <c r="O47">
        <f t="shared" si="10"/>
        <v>0.5926913952471385</v>
      </c>
      <c r="P47">
        <f t="shared" si="29"/>
        <v>74.89538139828021</v>
      </c>
      <c r="Q47">
        <f t="shared" si="31"/>
        <v>-105.20767583640618</v>
      </c>
      <c r="R47">
        <f t="shared" si="13"/>
        <v>-0.2621879434513471</v>
      </c>
      <c r="S47">
        <f t="shared" si="32"/>
        <v>5.155396538021157</v>
      </c>
      <c r="T47">
        <f t="shared" si="30"/>
        <v>19.504792032283497</v>
      </c>
      <c r="U47" s="2">
        <v>180.1031</v>
      </c>
      <c r="V47">
        <f t="shared" si="15"/>
        <v>0.09688611967890637</v>
      </c>
      <c r="W47">
        <f t="shared" si="16"/>
        <v>10.321395916299823</v>
      </c>
      <c r="X47">
        <f t="shared" si="33"/>
        <v>18.90782609661812</v>
      </c>
      <c r="Y47">
        <f t="shared" si="18"/>
        <v>197</v>
      </c>
      <c r="Z47" s="2">
        <f t="shared" si="20"/>
        <v>189</v>
      </c>
      <c r="AA47" s="1">
        <f t="shared" si="34"/>
        <v>8</v>
      </c>
      <c r="AB47" s="1">
        <f t="shared" si="21"/>
        <v>60</v>
      </c>
      <c r="AC47" s="2">
        <v>1</v>
      </c>
      <c r="AD47">
        <v>0.0238</v>
      </c>
      <c r="AE47">
        <v>0.1781</v>
      </c>
      <c r="AF47" s="2">
        <v>180.1031</v>
      </c>
      <c r="AG47">
        <f t="shared" si="22"/>
        <v>0.22135174788073897</v>
      </c>
      <c r="AH47">
        <f t="shared" si="23"/>
        <v>4.51769642469137</v>
      </c>
    </row>
    <row r="48" spans="1:34" ht="12.75">
      <c r="A48">
        <v>-0.2</v>
      </c>
      <c r="B48">
        <v>0.98802</v>
      </c>
      <c r="C48">
        <v>-0.11952</v>
      </c>
      <c r="D48" s="1">
        <v>100</v>
      </c>
      <c r="E48">
        <f t="shared" si="24"/>
        <v>99.01198</v>
      </c>
      <c r="F48">
        <f t="shared" si="25"/>
        <v>-0.11952</v>
      </c>
      <c r="G48">
        <f t="shared" si="28"/>
        <v>198</v>
      </c>
      <c r="H48" s="1">
        <f t="shared" si="6"/>
        <v>149</v>
      </c>
      <c r="I48" s="1">
        <f t="shared" si="7"/>
        <v>162</v>
      </c>
      <c r="J48">
        <f t="shared" si="26"/>
        <v>99.01205213786248</v>
      </c>
      <c r="K48">
        <f t="shared" si="27"/>
        <v>180.06916832360653</v>
      </c>
      <c r="L48" s="2">
        <v>180.0692</v>
      </c>
      <c r="M48">
        <f t="shared" si="8"/>
        <v>0.5858</v>
      </c>
      <c r="N48">
        <f t="shared" si="9"/>
        <v>0.11820000000000053</v>
      </c>
      <c r="O48">
        <f t="shared" si="10"/>
        <v>0.5976059571322897</v>
      </c>
      <c r="P48">
        <f t="shared" si="29"/>
        <v>78.59808247089956</v>
      </c>
      <c r="Q48">
        <f t="shared" si="31"/>
        <v>-101.47108585270698</v>
      </c>
      <c r="R48">
        <f t="shared" si="13"/>
        <v>-0.19874555179110626</v>
      </c>
      <c r="S48">
        <f t="shared" si="32"/>
        <v>5.1187715257039095</v>
      </c>
      <c r="T48">
        <f t="shared" si="30"/>
        <v>19.602410427572497</v>
      </c>
      <c r="U48" s="2">
        <v>180.0692</v>
      </c>
      <c r="V48">
        <f t="shared" si="15"/>
        <v>0.0976183952890004</v>
      </c>
      <c r="W48">
        <f t="shared" si="16"/>
        <v>10.243970893390413</v>
      </c>
      <c r="X48">
        <f t="shared" si="33"/>
        <v>19.14293250649565</v>
      </c>
      <c r="Y48">
        <f t="shared" si="18"/>
        <v>198</v>
      </c>
      <c r="Z48" s="2">
        <f t="shared" si="20"/>
        <v>191</v>
      </c>
      <c r="AA48" s="1">
        <f t="shared" si="34"/>
        <v>7</v>
      </c>
      <c r="AB48" s="1">
        <f t="shared" si="21"/>
        <v>66</v>
      </c>
      <c r="AC48" s="2">
        <v>1</v>
      </c>
      <c r="AD48">
        <v>0.01198</v>
      </c>
      <c r="AE48">
        <v>0.11952</v>
      </c>
      <c r="AF48" s="2">
        <v>180.0692</v>
      </c>
      <c r="AG48">
        <f t="shared" si="22"/>
        <v>0.23510640987753106</v>
      </c>
      <c r="AH48">
        <f t="shared" si="23"/>
        <v>4.253393178522477</v>
      </c>
    </row>
    <row r="49" spans="1:34" ht="12.75">
      <c r="A49">
        <v>-0.1</v>
      </c>
      <c r="B49">
        <v>0.996</v>
      </c>
      <c r="C49">
        <v>-0.06</v>
      </c>
      <c r="D49" s="1">
        <v>100</v>
      </c>
      <c r="E49">
        <f t="shared" si="24"/>
        <v>99.004</v>
      </c>
      <c r="F49">
        <f t="shared" si="25"/>
        <v>-0.06</v>
      </c>
      <c r="G49">
        <f t="shared" si="28"/>
        <v>199</v>
      </c>
      <c r="H49" s="1">
        <f t="shared" si="6"/>
        <v>150</v>
      </c>
      <c r="I49" s="1">
        <f t="shared" si="7"/>
        <v>156</v>
      </c>
      <c r="J49">
        <f t="shared" si="26"/>
        <v>99.00401818108193</v>
      </c>
      <c r="K49">
        <f t="shared" si="27"/>
        <v>180.03472586541045</v>
      </c>
      <c r="L49" s="2">
        <v>180.0347</v>
      </c>
      <c r="M49">
        <f t="shared" si="8"/>
        <v>0.5952</v>
      </c>
      <c r="N49">
        <f t="shared" si="9"/>
        <v>0.07979999999999987</v>
      </c>
      <c r="O49">
        <f t="shared" si="10"/>
        <v>0.6005256697261158</v>
      </c>
      <c r="P49">
        <f t="shared" si="29"/>
        <v>82.36981178422388</v>
      </c>
      <c r="Q49">
        <f t="shared" si="31"/>
        <v>-97.66491408118657</v>
      </c>
      <c r="R49">
        <f t="shared" si="13"/>
        <v>-0.13325488578048525</v>
      </c>
      <c r="S49">
        <f t="shared" si="32"/>
        <v>5.080022979527603</v>
      </c>
      <c r="T49">
        <f t="shared" si="30"/>
        <v>19.700803636216385</v>
      </c>
      <c r="U49" s="2">
        <v>180.0347</v>
      </c>
      <c r="V49">
        <f t="shared" si="15"/>
        <v>0.09839320864388768</v>
      </c>
      <c r="W49">
        <f t="shared" si="16"/>
        <v>10.163303075309573</v>
      </c>
      <c r="X49">
        <f t="shared" si="33"/>
        <v>19.38889179833758</v>
      </c>
      <c r="Y49">
        <f t="shared" si="18"/>
        <v>199</v>
      </c>
      <c r="Z49" s="2">
        <f t="shared" si="20"/>
        <v>194</v>
      </c>
      <c r="AA49" s="1">
        <f t="shared" si="34"/>
        <v>5</v>
      </c>
      <c r="AB49" s="1">
        <f t="shared" si="21"/>
        <v>75</v>
      </c>
      <c r="AC49" s="2">
        <v>1</v>
      </c>
      <c r="AD49">
        <v>0.004</v>
      </c>
      <c r="AE49">
        <v>0.06</v>
      </c>
      <c r="AF49" s="2">
        <v>180.0347</v>
      </c>
      <c r="AG49">
        <f t="shared" si="22"/>
        <v>0.24595929184192755</v>
      </c>
      <c r="AH49">
        <f t="shared" si="23"/>
        <v>4.065713445957867</v>
      </c>
    </row>
    <row r="50" spans="1:34" ht="12.75">
      <c r="A50" s="1">
        <v>0</v>
      </c>
      <c r="B50">
        <v>1</v>
      </c>
      <c r="C50">
        <v>0</v>
      </c>
      <c r="D50" s="1">
        <v>100</v>
      </c>
      <c r="E50">
        <f t="shared" si="24"/>
        <v>99</v>
      </c>
      <c r="F50">
        <f t="shared" si="25"/>
        <v>0</v>
      </c>
      <c r="G50">
        <f t="shared" si="28"/>
        <v>200</v>
      </c>
      <c r="H50" s="1">
        <f t="shared" si="6"/>
        <v>150</v>
      </c>
      <c r="I50" s="1">
        <f t="shared" si="7"/>
        <v>150</v>
      </c>
      <c r="J50">
        <f t="shared" si="26"/>
        <v>99</v>
      </c>
      <c r="K50">
        <f t="shared" si="27"/>
        <v>180</v>
      </c>
      <c r="L50" s="2">
        <v>180</v>
      </c>
      <c r="M50">
        <f t="shared" si="8"/>
        <v>0.6</v>
      </c>
      <c r="N50">
        <f t="shared" si="9"/>
        <v>0.040000000000000036</v>
      </c>
      <c r="O50">
        <f t="shared" si="10"/>
        <v>0.6013318551349163</v>
      </c>
      <c r="P50">
        <f>57.3*ATAN(M50/N50)</f>
        <v>86.19227374099287</v>
      </c>
      <c r="Q50">
        <f t="shared" si="31"/>
        <v>-93.80772625900713</v>
      </c>
      <c r="R50">
        <f t="shared" si="13"/>
        <v>-0.06628812420760485</v>
      </c>
      <c r="S50">
        <f t="shared" si="32"/>
        <v>5.039861160703173</v>
      </c>
      <c r="T50">
        <f t="shared" si="30"/>
        <v>19.8</v>
      </c>
      <c r="U50" s="2">
        <v>180</v>
      </c>
      <c r="V50">
        <f t="shared" si="15"/>
        <v>0.09919636378361574</v>
      </c>
      <c r="W50">
        <f t="shared" si="16"/>
        <v>10.081014684987576</v>
      </c>
      <c r="X50">
        <f t="shared" si="33"/>
        <v>19.64339826896884</v>
      </c>
      <c r="Y50">
        <f t="shared" si="18"/>
        <v>200</v>
      </c>
      <c r="Z50" s="2">
        <f t="shared" si="20"/>
        <v>196</v>
      </c>
      <c r="AA50" s="1">
        <f t="shared" si="34"/>
        <v>4</v>
      </c>
      <c r="AB50" s="1">
        <f t="shared" si="21"/>
        <v>81</v>
      </c>
      <c r="AC50" s="2">
        <v>1</v>
      </c>
      <c r="AD50">
        <v>0</v>
      </c>
      <c r="AE50">
        <v>0</v>
      </c>
      <c r="AF50" s="2">
        <v>180</v>
      </c>
      <c r="AG50">
        <f t="shared" si="22"/>
        <v>0.25450647063126297</v>
      </c>
      <c r="AH50">
        <f t="shared" si="23"/>
        <v>3.929173185733386</v>
      </c>
    </row>
    <row r="51" spans="1:34" ht="12.75">
      <c r="A51" s="2">
        <v>0.1</v>
      </c>
      <c r="B51">
        <v>0.996</v>
      </c>
      <c r="C51">
        <v>0.06</v>
      </c>
      <c r="D51" s="1">
        <v>100</v>
      </c>
      <c r="E51">
        <f t="shared" si="24"/>
        <v>99.004</v>
      </c>
      <c r="F51">
        <f t="shared" si="25"/>
        <v>0.06</v>
      </c>
      <c r="G51">
        <f t="shared" si="28"/>
        <v>201</v>
      </c>
      <c r="H51" s="1">
        <f t="shared" si="6"/>
        <v>150</v>
      </c>
      <c r="I51" s="1">
        <f t="shared" si="7"/>
        <v>144</v>
      </c>
      <c r="J51">
        <f t="shared" si="26"/>
        <v>99.00401818108193</v>
      </c>
      <c r="K51">
        <f t="shared" si="27"/>
        <v>179.96527413458955</v>
      </c>
      <c r="L51" s="2">
        <v>179.9653</v>
      </c>
      <c r="M51">
        <f t="shared" si="8"/>
        <v>0.6</v>
      </c>
      <c r="N51">
        <f t="shared" si="9"/>
        <v>-0.040000000000000036</v>
      </c>
      <c r="O51">
        <f t="shared" si="10"/>
        <v>0.6013318551349163</v>
      </c>
      <c r="P51">
        <f>180+57.3*ATAN(M51/N51)</f>
        <v>93.80772625900713</v>
      </c>
      <c r="Q51">
        <f t="shared" si="31"/>
        <v>-86.15754787558242</v>
      </c>
      <c r="R51">
        <f aca="true" t="shared" si="35" ref="R51:R90">COS(Q51/57.3)</f>
        <v>0.06712369204260171</v>
      </c>
      <c r="S51">
        <f t="shared" si="32"/>
        <v>4.9596363857405175</v>
      </c>
      <c r="T51">
        <f t="shared" si="30"/>
        <v>19.900803636216388</v>
      </c>
      <c r="U51" s="2">
        <v>179.9653</v>
      </c>
      <c r="V51">
        <f t="shared" si="15"/>
        <v>0.1008036362163871</v>
      </c>
      <c r="W51">
        <f t="shared" si="16"/>
        <v>9.92027706077368</v>
      </c>
      <c r="X51">
        <f t="shared" si="33"/>
        <v>20.0619509336872</v>
      </c>
      <c r="Y51">
        <f t="shared" si="18"/>
        <v>201</v>
      </c>
      <c r="Z51" s="2">
        <f t="shared" si="20"/>
        <v>201</v>
      </c>
      <c r="AA51" s="1">
        <f t="shared" si="34"/>
        <v>0</v>
      </c>
      <c r="AB51" s="1">
        <f t="shared" si="21"/>
        <v>96</v>
      </c>
      <c r="AC51" s="2">
        <v>1</v>
      </c>
      <c r="AD51">
        <v>0.004</v>
      </c>
      <c r="AE51">
        <v>-0.06</v>
      </c>
      <c r="AF51" s="2">
        <v>179.9653</v>
      </c>
      <c r="AG51">
        <f t="shared" si="22"/>
        <v>0.4185526647183586</v>
      </c>
      <c r="AH51">
        <f t="shared" si="23"/>
        <v>2.389185601465215</v>
      </c>
    </row>
    <row r="52" spans="1:34" ht="12.75">
      <c r="A52">
        <v>0.2</v>
      </c>
      <c r="B52">
        <v>0.98802</v>
      </c>
      <c r="C52">
        <v>0.11952</v>
      </c>
      <c r="D52" s="1">
        <v>100</v>
      </c>
      <c r="E52">
        <f t="shared" si="24"/>
        <v>99.01198</v>
      </c>
      <c r="F52">
        <f t="shared" si="25"/>
        <v>0.11952</v>
      </c>
      <c r="G52">
        <f t="shared" si="28"/>
        <v>202</v>
      </c>
      <c r="H52" s="1">
        <f t="shared" si="6"/>
        <v>149</v>
      </c>
      <c r="I52" s="1">
        <f t="shared" si="7"/>
        <v>138</v>
      </c>
      <c r="J52">
        <f t="shared" si="26"/>
        <v>99.01205213786248</v>
      </c>
      <c r="K52">
        <f t="shared" si="27"/>
        <v>179.93083167639347</v>
      </c>
      <c r="L52" s="2">
        <v>179.9308</v>
      </c>
      <c r="M52">
        <f t="shared" si="8"/>
        <v>0.5952</v>
      </c>
      <c r="N52">
        <f t="shared" si="9"/>
        <v>-0.07979999999999987</v>
      </c>
      <c r="O52" s="2">
        <f t="shared" si="10"/>
        <v>0.6005256697261158</v>
      </c>
      <c r="P52">
        <f aca="true" t="shared" si="36" ref="P52:P90">180+57.3*ATAN(M52/N52)</f>
        <v>97.63018821577612</v>
      </c>
      <c r="Q52">
        <f t="shared" si="31"/>
        <v>-82.30064346061735</v>
      </c>
      <c r="R52">
        <f t="shared" si="35"/>
        <v>0.13407990229054084</v>
      </c>
      <c r="S52">
        <f t="shared" si="32"/>
        <v>4.919481576880161</v>
      </c>
      <c r="T52">
        <f t="shared" si="30"/>
        <v>20.002410427572496</v>
      </c>
      <c r="U52" s="2">
        <v>179.9308</v>
      </c>
      <c r="V52">
        <f t="shared" si="15"/>
        <v>0.10160679135610806</v>
      </c>
      <c r="W52">
        <f t="shared" si="16"/>
        <v>9.841861815075271</v>
      </c>
      <c r="X52">
        <f t="shared" si="33"/>
        <v>20.326521583734436</v>
      </c>
      <c r="Y52">
        <f t="shared" si="18"/>
        <v>202</v>
      </c>
      <c r="Z52" s="2">
        <f t="shared" si="20"/>
        <v>203</v>
      </c>
      <c r="AA52" s="1">
        <f t="shared" si="34"/>
        <v>-1</v>
      </c>
      <c r="AB52" s="1">
        <f t="shared" si="21"/>
        <v>102</v>
      </c>
      <c r="AC52" s="2">
        <v>1</v>
      </c>
      <c r="AD52">
        <v>0.01198</v>
      </c>
      <c r="AE52">
        <v>-0.11952</v>
      </c>
      <c r="AF52" s="2">
        <v>179.9308</v>
      </c>
      <c r="AG52">
        <f t="shared" si="22"/>
        <v>0.26457065004723646</v>
      </c>
      <c r="AH52">
        <f t="shared" si="23"/>
        <v>3.779708746308254</v>
      </c>
    </row>
    <row r="53" spans="1:34" ht="12.75">
      <c r="A53">
        <v>0.3</v>
      </c>
      <c r="B53">
        <v>0.9762</v>
      </c>
      <c r="C53">
        <v>0.1781</v>
      </c>
      <c r="D53" s="1">
        <v>100</v>
      </c>
      <c r="E53">
        <f t="shared" si="24"/>
        <v>99.0238</v>
      </c>
      <c r="F53">
        <f t="shared" si="25"/>
        <v>0.1781</v>
      </c>
      <c r="G53">
        <f t="shared" si="28"/>
        <v>203</v>
      </c>
      <c r="H53" s="1">
        <f t="shared" si="6"/>
        <v>148</v>
      </c>
      <c r="I53" s="1">
        <f t="shared" si="7"/>
        <v>132</v>
      </c>
      <c r="J53">
        <f t="shared" si="26"/>
        <v>99.02396016141749</v>
      </c>
      <c r="K53">
        <f t="shared" si="27"/>
        <v>179.8969427653136</v>
      </c>
      <c r="L53" s="2">
        <v>179.8969</v>
      </c>
      <c r="M53">
        <f t="shared" si="8"/>
        <v>0.5858</v>
      </c>
      <c r="N53">
        <f t="shared" si="9"/>
        <v>-0.11820000000000053</v>
      </c>
      <c r="O53">
        <f t="shared" si="10"/>
        <v>0.5976059571322897</v>
      </c>
      <c r="P53">
        <f t="shared" si="36"/>
        <v>101.40191752910044</v>
      </c>
      <c r="Q53">
        <f t="shared" si="31"/>
        <v>-78.49502523621317</v>
      </c>
      <c r="R53">
        <f t="shared" si="35"/>
        <v>0.19955189651346542</v>
      </c>
      <c r="S53">
        <f t="shared" si="32"/>
        <v>4.880746597886507</v>
      </c>
      <c r="T53">
        <f t="shared" si="30"/>
        <v>20.1047920322835</v>
      </c>
      <c r="U53" s="2">
        <v>179.8969</v>
      </c>
      <c r="V53">
        <f t="shared" si="15"/>
        <v>0.10238160471100244</v>
      </c>
      <c r="W53">
        <f t="shared" si="16"/>
        <v>9.767379626669742</v>
      </c>
      <c r="X53">
        <f t="shared" si="33"/>
        <v>20.588691120390784</v>
      </c>
      <c r="Y53">
        <f t="shared" si="18"/>
        <v>203</v>
      </c>
      <c r="Z53" s="2">
        <f t="shared" si="20"/>
        <v>206</v>
      </c>
      <c r="AA53" s="1">
        <f t="shared" si="34"/>
        <v>-3</v>
      </c>
      <c r="AB53" s="1">
        <f t="shared" si="21"/>
        <v>111</v>
      </c>
      <c r="AC53" s="2">
        <v>1</v>
      </c>
      <c r="AD53">
        <v>0.0238</v>
      </c>
      <c r="AE53">
        <v>-0.1781</v>
      </c>
      <c r="AF53" s="2">
        <v>179.8969</v>
      </c>
      <c r="AG53">
        <f t="shared" si="22"/>
        <v>0.2621695366563479</v>
      </c>
      <c r="AH53">
        <f t="shared" si="23"/>
        <v>3.8143256945630606</v>
      </c>
    </row>
    <row r="54" spans="1:34" ht="12.75">
      <c r="A54">
        <v>0.4</v>
      </c>
      <c r="B54">
        <v>0.96075</v>
      </c>
      <c r="C54">
        <v>0.23532</v>
      </c>
      <c r="D54" s="1">
        <v>100</v>
      </c>
      <c r="E54">
        <f t="shared" si="24"/>
        <v>99.03925</v>
      </c>
      <c r="F54">
        <f t="shared" si="25"/>
        <v>0.23532</v>
      </c>
      <c r="G54">
        <f t="shared" si="28"/>
        <v>204</v>
      </c>
      <c r="H54" s="1">
        <f t="shared" si="6"/>
        <v>146</v>
      </c>
      <c r="I54" s="1">
        <f t="shared" si="7"/>
        <v>126</v>
      </c>
      <c r="J54">
        <f t="shared" si="26"/>
        <v>99.03952956302295</v>
      </c>
      <c r="K54">
        <f t="shared" si="27"/>
        <v>179.86385386979688</v>
      </c>
      <c r="L54" s="2">
        <v>179.8639</v>
      </c>
      <c r="M54">
        <f t="shared" si="8"/>
        <v>0.5721999999999999</v>
      </c>
      <c r="N54">
        <f t="shared" si="9"/>
        <v>-0.15449999999999964</v>
      </c>
      <c r="O54">
        <f t="shared" si="10"/>
        <v>0.5926913952471385</v>
      </c>
      <c r="P54">
        <f t="shared" si="36"/>
        <v>105.10461860171979</v>
      </c>
      <c r="Q54">
        <f t="shared" si="31"/>
        <v>-74.75923526807709</v>
      </c>
      <c r="R54">
        <f t="shared" si="35"/>
        <v>0.2629684256266736</v>
      </c>
      <c r="S54">
        <f t="shared" si="32"/>
        <v>4.844140876909384</v>
      </c>
      <c r="T54">
        <f t="shared" si="30"/>
        <v>20.207905912604588</v>
      </c>
      <c r="U54" s="2">
        <v>179.8639</v>
      </c>
      <c r="V54">
        <f t="shared" si="15"/>
        <v>0.10311388032108937</v>
      </c>
      <c r="W54">
        <f t="shared" si="16"/>
        <v>9.698015406714115</v>
      </c>
      <c r="X54">
        <f t="shared" si="33"/>
        <v>20.84522074804135</v>
      </c>
      <c r="Y54">
        <f t="shared" si="18"/>
        <v>204</v>
      </c>
      <c r="Z54" s="2">
        <f t="shared" si="20"/>
        <v>208</v>
      </c>
      <c r="AA54" s="1">
        <f t="shared" si="34"/>
        <v>-4</v>
      </c>
      <c r="AB54" s="1">
        <f t="shared" si="21"/>
        <v>117</v>
      </c>
      <c r="AC54" s="2">
        <v>1</v>
      </c>
      <c r="AD54">
        <v>0.03925</v>
      </c>
      <c r="AE54">
        <v>-0.23532</v>
      </c>
      <c r="AF54" s="2">
        <v>179.8639</v>
      </c>
      <c r="AG54">
        <f t="shared" si="22"/>
        <v>0.25652962765056486</v>
      </c>
      <c r="AH54">
        <f t="shared" si="23"/>
        <v>3.898185208307256</v>
      </c>
    </row>
    <row r="55" spans="1:34" ht="12.75">
      <c r="A55">
        <v>0.5</v>
      </c>
      <c r="B55">
        <v>0.94197</v>
      </c>
      <c r="C55">
        <v>0.29084</v>
      </c>
      <c r="D55" s="1">
        <v>100</v>
      </c>
      <c r="E55">
        <f aca="true" t="shared" si="37" ref="E55:E86">D55-B55</f>
        <v>99.05803</v>
      </c>
      <c r="F55">
        <f aca="true" t="shared" si="38" ref="F55:F86">C55</f>
        <v>0.29084</v>
      </c>
      <c r="G55">
        <f t="shared" si="28"/>
        <v>205</v>
      </c>
      <c r="H55" s="1">
        <f t="shared" si="6"/>
        <v>144</v>
      </c>
      <c r="I55" s="1">
        <f t="shared" si="7"/>
        <v>121</v>
      </c>
      <c r="J55">
        <f aca="true" t="shared" si="39" ref="J55:J86">SQRT(F55^2+E55^2)</f>
        <v>99.05845696045593</v>
      </c>
      <c r="K55">
        <f aca="true" t="shared" si="40" ref="K55:K86">180-57.3*ATAN(F55/E55)</f>
        <v>179.83176443026997</v>
      </c>
      <c r="L55" s="2">
        <v>179.8318</v>
      </c>
      <c r="M55">
        <f t="shared" si="8"/>
        <v>0.5551999999999998</v>
      </c>
      <c r="N55">
        <f t="shared" si="9"/>
        <v>-0.1878000000000002</v>
      </c>
      <c r="O55">
        <f t="shared" si="10"/>
        <v>0.5861022777638728</v>
      </c>
      <c r="P55">
        <f t="shared" si="36"/>
        <v>108.68318805105827</v>
      </c>
      <c r="Q55">
        <f t="shared" si="31"/>
        <v>-71.1485763792117</v>
      </c>
      <c r="R55">
        <f t="shared" si="35"/>
        <v>0.32320175066462226</v>
      </c>
      <c r="S55">
        <f t="shared" si="32"/>
        <v>4.810570717758194</v>
      </c>
      <c r="T55">
        <f t="shared" si="30"/>
        <v>20.311691392091184</v>
      </c>
      <c r="U55" s="2">
        <v>179.8318</v>
      </c>
      <c r="V55">
        <f t="shared" si="15"/>
        <v>0.10378547948659644</v>
      </c>
      <c r="W55">
        <f t="shared" si="16"/>
        <v>9.635259238062746</v>
      </c>
      <c r="X55">
        <f t="shared" si="33"/>
        <v>21.091830527463657</v>
      </c>
      <c r="Y55">
        <f t="shared" si="18"/>
        <v>205</v>
      </c>
      <c r="Z55" s="2">
        <f t="shared" si="20"/>
        <v>211</v>
      </c>
      <c r="AA55" s="1">
        <f t="shared" si="34"/>
        <v>-6</v>
      </c>
      <c r="AB55" s="1">
        <f t="shared" si="21"/>
        <v>126</v>
      </c>
      <c r="AC55" s="2">
        <v>1</v>
      </c>
      <c r="AD55">
        <v>0.05803</v>
      </c>
      <c r="AE55">
        <v>-0.29084</v>
      </c>
      <c r="AF55" s="2">
        <v>179.8318</v>
      </c>
      <c r="AG55">
        <f t="shared" si="22"/>
        <v>0.24660977942230744</v>
      </c>
      <c r="AH55">
        <f t="shared" si="23"/>
        <v>4.054989231743109</v>
      </c>
    </row>
    <row r="56" spans="1:34" ht="12.75">
      <c r="A56">
        <v>0.6</v>
      </c>
      <c r="B56">
        <v>0.92021</v>
      </c>
      <c r="C56">
        <v>0.3444</v>
      </c>
      <c r="D56" s="1">
        <v>100</v>
      </c>
      <c r="E56">
        <f t="shared" si="37"/>
        <v>99.07979</v>
      </c>
      <c r="F56">
        <f t="shared" si="38"/>
        <v>0.3444</v>
      </c>
      <c r="G56">
        <f t="shared" si="28"/>
        <v>206</v>
      </c>
      <c r="H56" s="1">
        <f t="shared" si="6"/>
        <v>142</v>
      </c>
      <c r="I56" s="1">
        <f t="shared" si="7"/>
        <v>116</v>
      </c>
      <c r="J56">
        <f t="shared" si="39"/>
        <v>99.08038856304562</v>
      </c>
      <c r="K56">
        <f t="shared" si="40"/>
        <v>179.80082678292382</v>
      </c>
      <c r="L56" s="2">
        <v>179.8008</v>
      </c>
      <c r="M56">
        <f aca="true" t="shared" si="41" ref="M56:M90">(C56-C55)/0.1</f>
        <v>0.5356</v>
      </c>
      <c r="N56">
        <f aca="true" t="shared" si="42" ref="N56:N90">(B56-B55)/0.1</f>
        <v>-0.21760000000000002</v>
      </c>
      <c r="O56">
        <f aca="true" t="shared" si="43" ref="O56:O90">SQRT(M56*M56+N56*N56)</f>
        <v>0.5781151442403147</v>
      </c>
      <c r="P56">
        <f t="shared" si="36"/>
        <v>112.10559526770037</v>
      </c>
      <c r="Q56">
        <f t="shared" si="31"/>
        <v>-67.69523151522345</v>
      </c>
      <c r="R56">
        <f t="shared" si="35"/>
        <v>0.37961367156582404</v>
      </c>
      <c r="S56">
        <f t="shared" si="32"/>
        <v>4.780539587507128</v>
      </c>
      <c r="T56">
        <f t="shared" si="30"/>
        <v>20.416077712609123</v>
      </c>
      <c r="U56" s="2">
        <v>179.8008</v>
      </c>
      <c r="V56">
        <f t="shared" si="15"/>
        <v>0.10438632051793917</v>
      </c>
      <c r="W56">
        <f t="shared" si="16"/>
        <v>9.57979929782223</v>
      </c>
      <c r="X56">
        <f t="shared" si="33"/>
        <v>21.325775145125892</v>
      </c>
      <c r="Y56">
        <f t="shared" si="18"/>
        <v>206</v>
      </c>
      <c r="Z56" s="2">
        <f t="shared" si="20"/>
        <v>213</v>
      </c>
      <c r="AA56" s="1">
        <f t="shared" si="34"/>
        <v>-7</v>
      </c>
      <c r="AB56" s="1">
        <f t="shared" si="21"/>
        <v>132</v>
      </c>
      <c r="AC56" s="2">
        <v>1</v>
      </c>
      <c r="AD56">
        <v>0.0797</v>
      </c>
      <c r="AE56">
        <v>-0.3444</v>
      </c>
      <c r="AF56" s="2">
        <v>179.8008</v>
      </c>
      <c r="AG56">
        <f aca="true" t="shared" si="44" ref="AG56:AG90">X56-X55</f>
        <v>0.2339446176622353</v>
      </c>
      <c r="AH56">
        <f t="shared" si="23"/>
        <v>4.274515951650491</v>
      </c>
    </row>
    <row r="57" spans="1:34" ht="12.75">
      <c r="A57">
        <v>0.7</v>
      </c>
      <c r="B57">
        <v>0.89584</v>
      </c>
      <c r="C57">
        <v>0.39581</v>
      </c>
      <c r="D57" s="1">
        <v>100</v>
      </c>
      <c r="E57">
        <f t="shared" si="37"/>
        <v>99.10416</v>
      </c>
      <c r="F57">
        <f t="shared" si="38"/>
        <v>0.39581</v>
      </c>
      <c r="G57">
        <f t="shared" si="28"/>
        <v>207</v>
      </c>
      <c r="H57" s="1">
        <f t="shared" si="6"/>
        <v>140</v>
      </c>
      <c r="I57" s="1">
        <f t="shared" si="7"/>
        <v>110</v>
      </c>
      <c r="J57">
        <f t="shared" si="39"/>
        <v>99.10495040542474</v>
      </c>
      <c r="K57">
        <f t="shared" si="40"/>
        <v>179.7711519636356</v>
      </c>
      <c r="L57" s="2">
        <v>179.7712</v>
      </c>
      <c r="M57">
        <f t="shared" si="41"/>
        <v>0.5141000000000001</v>
      </c>
      <c r="N57">
        <f t="shared" si="42"/>
        <v>-0.24370000000000003</v>
      </c>
      <c r="O57">
        <f t="shared" si="43"/>
        <v>0.5689362881729377</v>
      </c>
      <c r="P57">
        <f t="shared" si="36"/>
        <v>115.35770111422637</v>
      </c>
      <c r="Q57">
        <f t="shared" si="31"/>
        <v>-64.41345084940922</v>
      </c>
      <c r="R57">
        <f t="shared" si="35"/>
        <v>0.4319487053139017</v>
      </c>
      <c r="S57">
        <f t="shared" si="32"/>
        <v>4.754248706917602</v>
      </c>
      <c r="T57">
        <f t="shared" si="30"/>
        <v>20.52099008108495</v>
      </c>
      <c r="U57" s="2">
        <v>179.7712</v>
      </c>
      <c r="V57">
        <f aca="true" t="shared" si="45" ref="V57:V90">T57-T56</f>
        <v>0.10491236847582641</v>
      </c>
      <c r="W57">
        <f aca="true" t="shared" si="46" ref="W57:W90">1/V57</f>
        <v>9.531764600571542</v>
      </c>
      <c r="X57">
        <f t="shared" si="33"/>
        <v>21.545554474511082</v>
      </c>
      <c r="Y57">
        <f t="shared" si="18"/>
        <v>207</v>
      </c>
      <c r="Z57" s="2">
        <f t="shared" si="20"/>
        <v>215</v>
      </c>
      <c r="AA57" s="1">
        <f t="shared" si="34"/>
        <v>-8</v>
      </c>
      <c r="AB57" s="1">
        <f t="shared" si="21"/>
        <v>138</v>
      </c>
      <c r="AC57" s="2">
        <v>1</v>
      </c>
      <c r="AD57">
        <v>0.10416</v>
      </c>
      <c r="AE57">
        <v>-0.39581</v>
      </c>
      <c r="AF57" s="2">
        <v>179.7712</v>
      </c>
      <c r="AG57">
        <f t="shared" si="44"/>
        <v>0.21977932938519018</v>
      </c>
      <c r="AH57">
        <f aca="true" t="shared" si="47" ref="AH57:AH90">1/AG57</f>
        <v>4.55001843347778</v>
      </c>
    </row>
    <row r="58" spans="1:34" ht="12.75">
      <c r="A58">
        <v>0.8</v>
      </c>
      <c r="B58">
        <v>0.8692</v>
      </c>
      <c r="C58">
        <v>0.44496</v>
      </c>
      <c r="D58" s="1">
        <v>100</v>
      </c>
      <c r="E58">
        <f t="shared" si="37"/>
        <v>99.1308</v>
      </c>
      <c r="F58">
        <f t="shared" si="38"/>
        <v>0.44496</v>
      </c>
      <c r="G58">
        <f t="shared" si="28"/>
        <v>208</v>
      </c>
      <c r="H58" s="1">
        <f t="shared" si="6"/>
        <v>137</v>
      </c>
      <c r="I58" s="1">
        <f t="shared" si="7"/>
        <v>106</v>
      </c>
      <c r="J58">
        <f t="shared" si="39"/>
        <v>99.13179862204457</v>
      </c>
      <c r="K58">
        <f t="shared" si="40"/>
        <v>179.74280408538633</v>
      </c>
      <c r="L58" s="2">
        <v>179.7428</v>
      </c>
      <c r="M58">
        <f t="shared" si="41"/>
        <v>0.49150000000000027</v>
      </c>
      <c r="N58">
        <f t="shared" si="42"/>
        <v>-0.26639999999999997</v>
      </c>
      <c r="O58">
        <f t="shared" si="43"/>
        <v>0.55905385250439</v>
      </c>
      <c r="P58">
        <f t="shared" si="36"/>
        <v>118.45379020223001</v>
      </c>
      <c r="Q58">
        <f t="shared" si="31"/>
        <v>-61.289013883156315</v>
      </c>
      <c r="R58">
        <f t="shared" si="35"/>
        <v>0.4804607771457719</v>
      </c>
      <c r="S58">
        <f t="shared" si="32"/>
        <v>4.731396551559403</v>
      </c>
      <c r="T58">
        <f t="shared" si="30"/>
        <v>20.626359724408914</v>
      </c>
      <c r="U58" s="2">
        <v>179.7428</v>
      </c>
      <c r="V58">
        <f t="shared" si="45"/>
        <v>0.10536964332396437</v>
      </c>
      <c r="W58">
        <f t="shared" si="46"/>
        <v>9.490399402088215</v>
      </c>
      <c r="X58">
        <f t="shared" si="33"/>
        <v>21.751910824167147</v>
      </c>
      <c r="Y58">
        <f t="shared" si="18"/>
        <v>208</v>
      </c>
      <c r="Z58" s="2">
        <f t="shared" si="20"/>
        <v>218</v>
      </c>
      <c r="AA58" s="1">
        <f t="shared" si="34"/>
        <v>-10</v>
      </c>
      <c r="AB58" s="1">
        <f t="shared" si="21"/>
        <v>147</v>
      </c>
      <c r="AC58" s="2">
        <v>1</v>
      </c>
      <c r="AD58">
        <v>0.1308</v>
      </c>
      <c r="AE58">
        <v>-0.44496</v>
      </c>
      <c r="AF58" s="2">
        <v>179.7428</v>
      </c>
      <c r="AG58">
        <f t="shared" si="44"/>
        <v>0.20635634965606542</v>
      </c>
      <c r="AH58">
        <f t="shared" si="47"/>
        <v>4.84598608992019</v>
      </c>
    </row>
    <row r="59" spans="1:34" ht="12.75">
      <c r="A59">
        <v>0.9</v>
      </c>
      <c r="B59">
        <v>0.84065</v>
      </c>
      <c r="C59">
        <v>0.49182</v>
      </c>
      <c r="D59" s="1">
        <v>100</v>
      </c>
      <c r="E59">
        <f t="shared" si="37"/>
        <v>99.15935</v>
      </c>
      <c r="F59">
        <f t="shared" si="38"/>
        <v>0.49182</v>
      </c>
      <c r="G59">
        <f t="shared" si="28"/>
        <v>209</v>
      </c>
      <c r="H59" s="1">
        <f t="shared" si="6"/>
        <v>134</v>
      </c>
      <c r="I59" s="1">
        <f t="shared" si="7"/>
        <v>101</v>
      </c>
      <c r="J59">
        <f t="shared" si="39"/>
        <v>99.1605696803669</v>
      </c>
      <c r="K59">
        <f t="shared" si="40"/>
        <v>179.7158003263274</v>
      </c>
      <c r="L59" s="2">
        <v>179.7158</v>
      </c>
      <c r="M59">
        <f t="shared" si="41"/>
        <v>0.4685999999999996</v>
      </c>
      <c r="N59">
        <f t="shared" si="42"/>
        <v>-0.28549999999999964</v>
      </c>
      <c r="O59">
        <f t="shared" si="43"/>
        <v>0.5487223432666101</v>
      </c>
      <c r="P59">
        <f t="shared" si="36"/>
        <v>121.34802822928646</v>
      </c>
      <c r="Q59">
        <f t="shared" si="31"/>
        <v>-58.367772097040955</v>
      </c>
      <c r="R59">
        <f t="shared" si="35"/>
        <v>0.5245287899142652</v>
      </c>
      <c r="S59">
        <f t="shared" si="32"/>
        <v>4.712179333287445</v>
      </c>
      <c r="T59">
        <f t="shared" si="30"/>
        <v>20.73211393607338</v>
      </c>
      <c r="U59" s="2">
        <v>179.7158</v>
      </c>
      <c r="V59">
        <f t="shared" si="45"/>
        <v>0.10575421166446475</v>
      </c>
      <c r="W59">
        <f t="shared" si="46"/>
        <v>9.4558881794021</v>
      </c>
      <c r="X59">
        <f t="shared" si="33"/>
        <v>21.943462624583024</v>
      </c>
      <c r="Y59">
        <f t="shared" si="18"/>
        <v>209</v>
      </c>
      <c r="Z59" s="2">
        <f t="shared" si="20"/>
        <v>219</v>
      </c>
      <c r="AA59" s="1">
        <f t="shared" si="34"/>
        <v>-10</v>
      </c>
      <c r="AB59" s="1">
        <f t="shared" si="21"/>
        <v>150</v>
      </c>
      <c r="AC59" s="2">
        <v>1</v>
      </c>
      <c r="AD59">
        <v>0.15935</v>
      </c>
      <c r="AE59">
        <v>-0.49182</v>
      </c>
      <c r="AF59" s="2">
        <v>179.7158</v>
      </c>
      <c r="AG59">
        <f t="shared" si="44"/>
        <v>0.19155180041587627</v>
      </c>
      <c r="AH59">
        <f t="shared" si="47"/>
        <v>5.220519973338333</v>
      </c>
    </row>
    <row r="60" spans="1:34" ht="12.75">
      <c r="A60">
        <v>1</v>
      </c>
      <c r="B60">
        <v>0.81051</v>
      </c>
      <c r="C60">
        <v>0.53637</v>
      </c>
      <c r="D60" s="1">
        <v>100</v>
      </c>
      <c r="E60">
        <f t="shared" si="37"/>
        <v>99.18949</v>
      </c>
      <c r="F60">
        <f t="shared" si="38"/>
        <v>0.53637</v>
      </c>
      <c r="G60">
        <f t="shared" si="28"/>
        <v>210</v>
      </c>
      <c r="H60" s="1">
        <f t="shared" si="6"/>
        <v>131</v>
      </c>
      <c r="I60" s="1">
        <f t="shared" si="7"/>
        <v>96</v>
      </c>
      <c r="J60">
        <f t="shared" si="39"/>
        <v>99.19094020744537</v>
      </c>
      <c r="K60">
        <f t="shared" si="40"/>
        <v>179.6901516336337</v>
      </c>
      <c r="L60" s="2">
        <v>179.6902</v>
      </c>
      <c r="M60">
        <f t="shared" si="41"/>
        <v>0.44550000000000034</v>
      </c>
      <c r="N60">
        <f t="shared" si="42"/>
        <v>-0.30140000000000056</v>
      </c>
      <c r="O60">
        <f t="shared" si="43"/>
        <v>0.5378775046420892</v>
      </c>
      <c r="P60">
        <f t="shared" si="36"/>
        <v>124.07593065144343</v>
      </c>
      <c r="Q60">
        <f t="shared" si="31"/>
        <v>-55.61422098219026</v>
      </c>
      <c r="R60">
        <f t="shared" si="35"/>
        <v>0.5648211898677395</v>
      </c>
      <c r="S60">
        <f t="shared" si="32"/>
        <v>4.6961953878249645</v>
      </c>
      <c r="T60">
        <f t="shared" si="30"/>
        <v>20.838188041489072</v>
      </c>
      <c r="U60" s="2">
        <v>179.6902</v>
      </c>
      <c r="V60">
        <f t="shared" si="45"/>
        <v>0.10607410541569351</v>
      </c>
      <c r="W60">
        <f t="shared" si="46"/>
        <v>9.427371516178269</v>
      </c>
      <c r="X60">
        <f t="shared" si="33"/>
        <v>22.121553090529627</v>
      </c>
      <c r="Y60">
        <f t="shared" si="18"/>
        <v>210</v>
      </c>
      <c r="Z60" s="2">
        <f t="shared" si="20"/>
        <v>221</v>
      </c>
      <c r="AA60" s="1">
        <f t="shared" si="34"/>
        <v>-11</v>
      </c>
      <c r="AB60" s="1">
        <f t="shared" si="21"/>
        <v>156</v>
      </c>
      <c r="AC60" s="2">
        <v>1</v>
      </c>
      <c r="AD60">
        <v>0.18948</v>
      </c>
      <c r="AE60">
        <v>-0.53637</v>
      </c>
      <c r="AF60" s="2">
        <v>179.6902</v>
      </c>
      <c r="AG60">
        <f t="shared" si="44"/>
        <v>0.17809046594660316</v>
      </c>
      <c r="AH60">
        <f t="shared" si="47"/>
        <v>5.615123722006713</v>
      </c>
    </row>
    <row r="61" spans="1:34" ht="12.75">
      <c r="A61">
        <v>1.1</v>
      </c>
      <c r="B61">
        <v>0.77907</v>
      </c>
      <c r="C61">
        <v>0.57867</v>
      </c>
      <c r="D61" s="1">
        <v>100</v>
      </c>
      <c r="E61">
        <f t="shared" si="37"/>
        <v>99.22093</v>
      </c>
      <c r="F61">
        <f t="shared" si="38"/>
        <v>0.57867</v>
      </c>
      <c r="G61">
        <f t="shared" si="28"/>
        <v>211</v>
      </c>
      <c r="H61" s="1">
        <f t="shared" si="6"/>
        <v>128</v>
      </c>
      <c r="I61" s="1">
        <f t="shared" si="7"/>
        <v>92</v>
      </c>
      <c r="J61">
        <f t="shared" si="39"/>
        <v>99.22261742684375</v>
      </c>
      <c r="K61">
        <f t="shared" si="40"/>
        <v>179.6658223716843</v>
      </c>
      <c r="L61" s="2">
        <v>179.6658</v>
      </c>
      <c r="M61">
        <f t="shared" si="41"/>
        <v>0.42300000000000004</v>
      </c>
      <c r="N61">
        <f t="shared" si="42"/>
        <v>-0.3143999999999991</v>
      </c>
      <c r="O61">
        <f t="shared" si="43"/>
        <v>0.527044931670915</v>
      </c>
      <c r="P61">
        <f t="shared" si="36"/>
        <v>126.61810304117677</v>
      </c>
      <c r="Q61">
        <f t="shared" si="31"/>
        <v>-53.04771933050753</v>
      </c>
      <c r="R61">
        <f t="shared" si="35"/>
        <v>0.6012041590326863</v>
      </c>
      <c r="S61">
        <f t="shared" si="32"/>
        <v>4.683138395082348</v>
      </c>
      <c r="T61">
        <f t="shared" si="30"/>
        <v>20.94452348536875</v>
      </c>
      <c r="U61" s="2">
        <v>179.6658</v>
      </c>
      <c r="V61">
        <f t="shared" si="45"/>
        <v>0.1063354438796793</v>
      </c>
      <c r="W61">
        <f t="shared" si="46"/>
        <v>9.404202056386017</v>
      </c>
      <c r="X61">
        <f t="shared" si="33"/>
        <v>22.287205898299966</v>
      </c>
      <c r="Y61">
        <f t="shared" si="18"/>
        <v>211</v>
      </c>
      <c r="Z61" s="2">
        <f t="shared" si="20"/>
        <v>223</v>
      </c>
      <c r="AA61" s="1">
        <f t="shared" si="34"/>
        <v>-12</v>
      </c>
      <c r="AB61" s="1">
        <f t="shared" si="21"/>
        <v>162</v>
      </c>
      <c r="AC61" s="2">
        <v>1</v>
      </c>
      <c r="AD61">
        <v>0.22093</v>
      </c>
      <c r="AE61">
        <v>-0.57867</v>
      </c>
      <c r="AF61" s="2">
        <v>180.6661</v>
      </c>
      <c r="AG61">
        <f t="shared" si="44"/>
        <v>0.1656528077703392</v>
      </c>
      <c r="AH61">
        <f t="shared" si="47"/>
        <v>6.036722307697908</v>
      </c>
    </row>
    <row r="62" spans="1:34" ht="12.75">
      <c r="A62">
        <v>1.2</v>
      </c>
      <c r="B62">
        <v>0.74658</v>
      </c>
      <c r="C62">
        <v>0.61879</v>
      </c>
      <c r="D62" s="1">
        <v>100</v>
      </c>
      <c r="E62">
        <f t="shared" si="37"/>
        <v>99.25342</v>
      </c>
      <c r="F62">
        <f t="shared" si="38"/>
        <v>0.61879</v>
      </c>
      <c r="G62">
        <f t="shared" si="28"/>
        <v>212</v>
      </c>
      <c r="H62" s="1">
        <f t="shared" si="6"/>
        <v>125</v>
      </c>
      <c r="I62" s="1">
        <f t="shared" si="7"/>
        <v>88</v>
      </c>
      <c r="J62">
        <f t="shared" si="39"/>
        <v>99.25534888740506</v>
      </c>
      <c r="K62">
        <f t="shared" si="40"/>
        <v>179.64277092285062</v>
      </c>
      <c r="L62" s="2">
        <v>179.6428</v>
      </c>
      <c r="M62">
        <f t="shared" si="41"/>
        <v>0.40119999999999933</v>
      </c>
      <c r="N62">
        <f t="shared" si="42"/>
        <v>-0.3249000000000002</v>
      </c>
      <c r="O62">
        <f t="shared" si="43"/>
        <v>0.5162571549140986</v>
      </c>
      <c r="P62">
        <f t="shared" si="36"/>
        <v>128.99750656947083</v>
      </c>
      <c r="Q62">
        <f t="shared" si="31"/>
        <v>-50.64526435337979</v>
      </c>
      <c r="R62">
        <f t="shared" si="35"/>
        <v>0.6341701876385395</v>
      </c>
      <c r="S62">
        <f t="shared" si="32"/>
        <v>4.6726051031983875</v>
      </c>
      <c r="T62">
        <f t="shared" si="30"/>
        <v>21.05106977748101</v>
      </c>
      <c r="U62" s="2">
        <v>179.6428</v>
      </c>
      <c r="V62">
        <f t="shared" si="45"/>
        <v>0.10654629211225952</v>
      </c>
      <c r="W62">
        <f t="shared" si="46"/>
        <v>9.385591747729503</v>
      </c>
      <c r="X62">
        <f t="shared" si="33"/>
        <v>22.441972453324805</v>
      </c>
      <c r="Y62">
        <f t="shared" si="18"/>
        <v>212</v>
      </c>
      <c r="Z62" s="2">
        <f t="shared" si="20"/>
        <v>224</v>
      </c>
      <c r="AA62" s="1">
        <f t="shared" si="34"/>
        <v>-12</v>
      </c>
      <c r="AB62" s="1">
        <f t="shared" si="21"/>
        <v>165</v>
      </c>
      <c r="AC62" s="2">
        <v>1</v>
      </c>
      <c r="AD62">
        <v>0.25342</v>
      </c>
      <c r="AE62">
        <v>-0.61879</v>
      </c>
      <c r="AF62" s="2">
        <v>180.7127</v>
      </c>
      <c r="AG62">
        <f t="shared" si="44"/>
        <v>0.15476655502483894</v>
      </c>
      <c r="AH62">
        <f t="shared" si="47"/>
        <v>6.461344312015649</v>
      </c>
    </row>
    <row r="63" spans="1:34" ht="12.75">
      <c r="A63">
        <v>1.3</v>
      </c>
      <c r="B63">
        <v>0.71325</v>
      </c>
      <c r="C63">
        <v>0.65682</v>
      </c>
      <c r="D63" s="1">
        <v>100</v>
      </c>
      <c r="E63">
        <f t="shared" si="37"/>
        <v>99.28675</v>
      </c>
      <c r="F63">
        <f t="shared" si="38"/>
        <v>0.65682</v>
      </c>
      <c r="G63">
        <f t="shared" si="28"/>
        <v>213</v>
      </c>
      <c r="H63" s="1">
        <f t="shared" si="6"/>
        <v>121</v>
      </c>
      <c r="I63" s="1">
        <f t="shared" si="7"/>
        <v>84</v>
      </c>
      <c r="J63">
        <f t="shared" si="39"/>
        <v>99.28892253456524</v>
      </c>
      <c r="K63">
        <f t="shared" si="40"/>
        <v>179.62094401325209</v>
      </c>
      <c r="L63" s="2">
        <v>179.6209</v>
      </c>
      <c r="M63">
        <f t="shared" si="41"/>
        <v>0.3803000000000001</v>
      </c>
      <c r="N63">
        <f t="shared" si="42"/>
        <v>-0.3332999999999997</v>
      </c>
      <c r="O63">
        <f t="shared" si="43"/>
        <v>0.5056846645885159</v>
      </c>
      <c r="P63">
        <f t="shared" si="36"/>
        <v>131.2281651794056</v>
      </c>
      <c r="Q63">
        <f t="shared" si="31"/>
        <v>-48.39277883384648</v>
      </c>
      <c r="R63">
        <f t="shared" si="35"/>
        <v>0.6640669693443172</v>
      </c>
      <c r="S63">
        <f t="shared" si="32"/>
        <v>4.664191517342807</v>
      </c>
      <c r="T63">
        <f t="shared" si="30"/>
        <v>21.15778450691305</v>
      </c>
      <c r="U63" s="2">
        <v>179.6209</v>
      </c>
      <c r="V63">
        <f t="shared" si="45"/>
        <v>0.10671472943203852</v>
      </c>
      <c r="W63">
        <f t="shared" si="46"/>
        <v>9.370777636060557</v>
      </c>
      <c r="X63">
        <f t="shared" si="33"/>
        <v>22.58748833862856</v>
      </c>
      <c r="Y63">
        <f t="shared" si="18"/>
        <v>213</v>
      </c>
      <c r="Z63" s="2">
        <f t="shared" si="20"/>
        <v>226</v>
      </c>
      <c r="AA63" s="1">
        <f t="shared" si="34"/>
        <v>-13</v>
      </c>
      <c r="AB63" s="1">
        <f t="shared" si="21"/>
        <v>171</v>
      </c>
      <c r="AC63" s="2">
        <v>1</v>
      </c>
      <c r="AD63">
        <v>0.28675</v>
      </c>
      <c r="AE63">
        <v>-0.65682</v>
      </c>
      <c r="AF63" s="2">
        <v>180.757</v>
      </c>
      <c r="AG63">
        <f t="shared" si="44"/>
        <v>0.14551588530375525</v>
      </c>
      <c r="AH63">
        <f t="shared" si="47"/>
        <v>6.872101955828142</v>
      </c>
    </row>
    <row r="64" spans="1:34" ht="12.75">
      <c r="A64">
        <v>1.4</v>
      </c>
      <c r="B64">
        <v>0.67928</v>
      </c>
      <c r="C64">
        <v>0.69285</v>
      </c>
      <c r="D64" s="1">
        <v>100</v>
      </c>
      <c r="E64">
        <f t="shared" si="37"/>
        <v>99.32072</v>
      </c>
      <c r="F64">
        <f t="shared" si="38"/>
        <v>0.69285</v>
      </c>
      <c r="G64">
        <f t="shared" si="28"/>
        <v>214</v>
      </c>
      <c r="H64" s="1">
        <f t="shared" si="6"/>
        <v>118</v>
      </c>
      <c r="I64" s="1">
        <f t="shared" si="7"/>
        <v>81</v>
      </c>
      <c r="J64">
        <f t="shared" si="39"/>
        <v>99.32313659183795</v>
      </c>
      <c r="K64">
        <f t="shared" si="40"/>
        <v>179.6002882274677</v>
      </c>
      <c r="L64" s="2">
        <v>179.6003</v>
      </c>
      <c r="M64">
        <f t="shared" si="41"/>
        <v>0.36030000000000006</v>
      </c>
      <c r="N64">
        <f t="shared" si="42"/>
        <v>-0.33970000000000056</v>
      </c>
      <c r="O64">
        <f t="shared" si="43"/>
        <v>0.4951890346120363</v>
      </c>
      <c r="P64">
        <f t="shared" si="36"/>
        <v>133.31091463084874</v>
      </c>
      <c r="Q64">
        <f t="shared" si="31"/>
        <v>-46.28937359661896</v>
      </c>
      <c r="R64">
        <f t="shared" si="35"/>
        <v>0.6910594974341617</v>
      </c>
      <c r="S64">
        <f t="shared" si="32"/>
        <v>4.657794914606098</v>
      </c>
      <c r="T64">
        <f t="shared" si="30"/>
        <v>21.264627318367587</v>
      </c>
      <c r="U64" s="2">
        <v>179.6003</v>
      </c>
      <c r="V64">
        <f t="shared" si="45"/>
        <v>0.10684281145453767</v>
      </c>
      <c r="W64">
        <f t="shared" si="46"/>
        <v>9.359544047804345</v>
      </c>
      <c r="X64">
        <f t="shared" si="33"/>
        <v>22.724068236747932</v>
      </c>
      <c r="Y64">
        <f t="shared" si="18"/>
        <v>214</v>
      </c>
      <c r="Z64" s="2">
        <f t="shared" si="20"/>
        <v>227</v>
      </c>
      <c r="AA64" s="1">
        <f t="shared" si="34"/>
        <v>-13</v>
      </c>
      <c r="AB64" s="1">
        <f t="shared" si="21"/>
        <v>174</v>
      </c>
      <c r="AC64" s="2">
        <v>1</v>
      </c>
      <c r="AD64">
        <v>0.32072</v>
      </c>
      <c r="AE64">
        <v>-0.69285</v>
      </c>
      <c r="AF64" s="2">
        <v>180.7991</v>
      </c>
      <c r="AG64">
        <f t="shared" si="44"/>
        <v>0.136579898119372</v>
      </c>
      <c r="AH64">
        <f t="shared" si="47"/>
        <v>7.321721671852409</v>
      </c>
    </row>
    <row r="65" spans="1:34" ht="12.75">
      <c r="A65">
        <v>1.5</v>
      </c>
      <c r="B65">
        <v>0.64481</v>
      </c>
      <c r="C65">
        <v>0.727</v>
      </c>
      <c r="D65" s="1">
        <v>100</v>
      </c>
      <c r="E65">
        <f t="shared" si="37"/>
        <v>99.35519</v>
      </c>
      <c r="F65">
        <f t="shared" si="38"/>
        <v>0.727</v>
      </c>
      <c r="G65">
        <f t="shared" si="28"/>
        <v>215</v>
      </c>
      <c r="H65" s="1">
        <f t="shared" si="6"/>
        <v>114</v>
      </c>
      <c r="I65" s="1">
        <f t="shared" si="7"/>
        <v>77</v>
      </c>
      <c r="J65">
        <f t="shared" si="39"/>
        <v>99.35784976002701</v>
      </c>
      <c r="K65">
        <f t="shared" si="40"/>
        <v>179.5807329585146</v>
      </c>
      <c r="L65" s="2">
        <v>179.5807</v>
      </c>
      <c r="M65">
        <f t="shared" si="41"/>
        <v>0.34150000000000014</v>
      </c>
      <c r="N65">
        <f t="shared" si="42"/>
        <v>-0.3447</v>
      </c>
      <c r="O65">
        <f t="shared" si="43"/>
        <v>0.4852219492149959</v>
      </c>
      <c r="P65">
        <f t="shared" si="36"/>
        <v>135.26389402608055</v>
      </c>
      <c r="Q65">
        <f t="shared" si="31"/>
        <v>-44.31683893243405</v>
      </c>
      <c r="R65">
        <f t="shared" si="35"/>
        <v>0.7155272424271822</v>
      </c>
      <c r="S65">
        <f t="shared" si="32"/>
        <v>4.652810476713052</v>
      </c>
      <c r="T65">
        <f t="shared" si="30"/>
        <v>21.3715699520054</v>
      </c>
      <c r="U65" s="2">
        <v>179.5807</v>
      </c>
      <c r="V65">
        <f t="shared" si="45"/>
        <v>0.10694263363781431</v>
      </c>
      <c r="W65">
        <f t="shared" si="46"/>
        <v>9.35080768056198</v>
      </c>
      <c r="X65">
        <f t="shared" si="33"/>
        <v>22.854372858577666</v>
      </c>
      <c r="Y65">
        <f t="shared" si="18"/>
        <v>215</v>
      </c>
      <c r="Z65" s="2">
        <f t="shared" si="20"/>
        <v>229</v>
      </c>
      <c r="AA65" s="1">
        <f t="shared" si="34"/>
        <v>-14</v>
      </c>
      <c r="AB65" s="1">
        <f t="shared" si="21"/>
        <v>180</v>
      </c>
      <c r="AC65" s="2">
        <v>1</v>
      </c>
      <c r="AD65">
        <v>0.35519</v>
      </c>
      <c r="AE65">
        <v>-0.727</v>
      </c>
      <c r="AF65" s="2">
        <v>180.839</v>
      </c>
      <c r="AG65">
        <f t="shared" si="44"/>
        <v>0.13030462182973324</v>
      </c>
      <c r="AH65">
        <f t="shared" si="47"/>
        <v>7.6743248701238125</v>
      </c>
    </row>
    <row r="66" spans="1:34" ht="12.75">
      <c r="A66">
        <v>1.6</v>
      </c>
      <c r="B66">
        <v>0.60999</v>
      </c>
      <c r="C66">
        <v>0.75935</v>
      </c>
      <c r="D66" s="1">
        <v>100</v>
      </c>
      <c r="E66">
        <f t="shared" si="37"/>
        <v>99.39001</v>
      </c>
      <c r="F66">
        <f t="shared" si="38"/>
        <v>0.75935</v>
      </c>
      <c r="G66">
        <f t="shared" si="28"/>
        <v>216</v>
      </c>
      <c r="H66" s="1">
        <f t="shared" si="6"/>
        <v>111</v>
      </c>
      <c r="I66" s="1">
        <f t="shared" si="7"/>
        <v>74</v>
      </c>
      <c r="J66">
        <f t="shared" si="39"/>
        <v>99.39291071410777</v>
      </c>
      <c r="K66">
        <f t="shared" si="40"/>
        <v>179.56223056584687</v>
      </c>
      <c r="L66" s="2">
        <v>179.5622</v>
      </c>
      <c r="M66">
        <f t="shared" si="41"/>
        <v>0.3234999999999999</v>
      </c>
      <c r="N66">
        <f t="shared" si="42"/>
        <v>-0.3481999999999996</v>
      </c>
      <c r="O66">
        <f t="shared" si="43"/>
        <v>0.47528464103103485</v>
      </c>
      <c r="P66">
        <f t="shared" si="36"/>
        <v>137.102793003187</v>
      </c>
      <c r="Q66">
        <f t="shared" si="31"/>
        <v>-42.45943756265987</v>
      </c>
      <c r="R66">
        <f t="shared" si="35"/>
        <v>0.7377922811289062</v>
      </c>
      <c r="S66">
        <f t="shared" si="32"/>
        <v>4.64933866050818</v>
      </c>
      <c r="T66">
        <f t="shared" si="30"/>
        <v>21.478582142821555</v>
      </c>
      <c r="U66" s="2">
        <v>179.5622</v>
      </c>
      <c r="V66">
        <f t="shared" si="45"/>
        <v>0.10701219081615321</v>
      </c>
      <c r="W66">
        <f t="shared" si="46"/>
        <v>9.344729720728722</v>
      </c>
      <c r="X66">
        <f t="shared" si="33"/>
        <v>22.97785994347075</v>
      </c>
      <c r="Y66">
        <f t="shared" si="18"/>
        <v>216</v>
      </c>
      <c r="Z66" s="2">
        <f t="shared" si="20"/>
        <v>230</v>
      </c>
      <c r="AA66" s="1">
        <f t="shared" si="34"/>
        <v>-14</v>
      </c>
      <c r="AB66" s="1">
        <f t="shared" si="21"/>
        <v>183</v>
      </c>
      <c r="AC66" s="2">
        <v>1</v>
      </c>
      <c r="AD66">
        <v>0.39001</v>
      </c>
      <c r="AE66">
        <v>-0.75935</v>
      </c>
      <c r="AF66" s="2">
        <v>180.877</v>
      </c>
      <c r="AG66">
        <f t="shared" si="44"/>
        <v>0.12348708489308535</v>
      </c>
      <c r="AH66">
        <f t="shared" si="47"/>
        <v>8.098012847787249</v>
      </c>
    </row>
    <row r="67" spans="1:34" ht="12.75">
      <c r="A67">
        <v>1.7</v>
      </c>
      <c r="B67">
        <v>0.57493</v>
      </c>
      <c r="C67">
        <v>0.79003</v>
      </c>
      <c r="D67" s="1">
        <v>100</v>
      </c>
      <c r="E67">
        <f t="shared" si="37"/>
        <v>99.42507</v>
      </c>
      <c r="F67">
        <f t="shared" si="38"/>
        <v>0.79003</v>
      </c>
      <c r="G67">
        <f t="shared" si="28"/>
        <v>217</v>
      </c>
      <c r="H67" s="1">
        <f t="shared" si="6"/>
        <v>107</v>
      </c>
      <c r="I67" s="1">
        <f t="shared" si="7"/>
        <v>71</v>
      </c>
      <c r="J67">
        <f t="shared" si="39"/>
        <v>99.42820873326544</v>
      </c>
      <c r="K67">
        <f t="shared" si="40"/>
        <v>179.54470470776954</v>
      </c>
      <c r="L67" s="2">
        <v>179.5447</v>
      </c>
      <c r="M67">
        <f t="shared" si="41"/>
        <v>0.3068000000000004</v>
      </c>
      <c r="N67">
        <f t="shared" si="42"/>
        <v>-0.3505999999999998</v>
      </c>
      <c r="O67">
        <f t="shared" si="43"/>
        <v>0.46588260323819786</v>
      </c>
      <c r="P67">
        <f t="shared" si="36"/>
        <v>138.80872699212068</v>
      </c>
      <c r="Q67">
        <f t="shared" si="31"/>
        <v>-40.73597771564886</v>
      </c>
      <c r="R67">
        <f t="shared" si="35"/>
        <v>0.7577588876468634</v>
      </c>
      <c r="S67">
        <f t="shared" si="32"/>
        <v>4.646973316796198</v>
      </c>
      <c r="T67">
        <f t="shared" si="30"/>
        <v>21.585641746653085</v>
      </c>
      <c r="U67" s="2">
        <v>179.5447</v>
      </c>
      <c r="V67">
        <f t="shared" si="45"/>
        <v>0.10705960383153013</v>
      </c>
      <c r="W67">
        <f t="shared" si="46"/>
        <v>9.340591261421144</v>
      </c>
      <c r="X67">
        <f t="shared" si="33"/>
        <v>23.09633734798698</v>
      </c>
      <c r="Y67">
        <f t="shared" si="18"/>
        <v>217</v>
      </c>
      <c r="Z67" s="2">
        <f t="shared" si="20"/>
        <v>231</v>
      </c>
      <c r="AA67" s="1">
        <f t="shared" si="34"/>
        <v>-14</v>
      </c>
      <c r="AB67" s="1">
        <f t="shared" si="21"/>
        <v>186</v>
      </c>
      <c r="AC67" s="2">
        <v>1</v>
      </c>
      <c r="AD67">
        <v>0.42507</v>
      </c>
      <c r="AE67">
        <v>-0.79003</v>
      </c>
      <c r="AF67" s="2">
        <v>180.9131</v>
      </c>
      <c r="AG67">
        <f t="shared" si="44"/>
        <v>0.11847740451623068</v>
      </c>
      <c r="AH67">
        <f t="shared" si="47"/>
        <v>8.440427979353702</v>
      </c>
    </row>
    <row r="68" spans="1:34" ht="12.75">
      <c r="A68">
        <v>1.8</v>
      </c>
      <c r="B68">
        <v>0.53971</v>
      </c>
      <c r="C68">
        <v>0.81912</v>
      </c>
      <c r="D68" s="1">
        <v>100</v>
      </c>
      <c r="E68">
        <f t="shared" si="37"/>
        <v>99.46029</v>
      </c>
      <c r="F68">
        <f t="shared" si="38"/>
        <v>0.81912</v>
      </c>
      <c r="G68">
        <f t="shared" si="28"/>
        <v>218</v>
      </c>
      <c r="H68" s="1">
        <f t="shared" si="6"/>
        <v>104</v>
      </c>
      <c r="I68" s="1">
        <f t="shared" si="7"/>
        <v>68</v>
      </c>
      <c r="J68">
        <f t="shared" si="39"/>
        <v>99.46366293505635</v>
      </c>
      <c r="K68">
        <f t="shared" si="40"/>
        <v>179.52810800276345</v>
      </c>
      <c r="L68" s="2">
        <v>179.5281</v>
      </c>
      <c r="M68">
        <f t="shared" si="41"/>
        <v>0.2908999999999995</v>
      </c>
      <c r="N68">
        <f t="shared" si="42"/>
        <v>-0.3522000000000003</v>
      </c>
      <c r="O68">
        <f t="shared" si="43"/>
        <v>0.45680154334240153</v>
      </c>
      <c r="P68">
        <f t="shared" si="36"/>
        <v>140.44204314926083</v>
      </c>
      <c r="Q68">
        <f t="shared" si="31"/>
        <v>-39.08606485350262</v>
      </c>
      <c r="R68">
        <f t="shared" si="35"/>
        <v>0.7762314523088767</v>
      </c>
      <c r="S68">
        <f t="shared" si="32"/>
        <v>4.645416274594392</v>
      </c>
      <c r="T68">
        <f t="shared" si="30"/>
        <v>21.69273258701127</v>
      </c>
      <c r="U68" s="2">
        <v>179.5281</v>
      </c>
      <c r="V68">
        <f t="shared" si="45"/>
        <v>0.10709084035818606</v>
      </c>
      <c r="W68">
        <f t="shared" si="46"/>
        <v>9.337866774182613</v>
      </c>
      <c r="X68">
        <f t="shared" si="33"/>
        <v>23.21114101636476</v>
      </c>
      <c r="Y68">
        <f t="shared" si="18"/>
        <v>218</v>
      </c>
      <c r="Z68" s="2">
        <f t="shared" si="20"/>
        <v>232</v>
      </c>
      <c r="AA68" s="1">
        <f t="shared" si="34"/>
        <v>-14</v>
      </c>
      <c r="AB68" s="1">
        <f t="shared" si="21"/>
        <v>189</v>
      </c>
      <c r="AC68" s="2">
        <v>1</v>
      </c>
      <c r="AD68">
        <v>0.46029</v>
      </c>
      <c r="AE68">
        <v>-0.81912</v>
      </c>
      <c r="AF68" s="2">
        <v>180.9473</v>
      </c>
      <c r="AG68">
        <f t="shared" si="44"/>
        <v>0.11480366837777822</v>
      </c>
      <c r="AH68">
        <f t="shared" si="47"/>
        <v>8.71052305322992</v>
      </c>
    </row>
    <row r="69" spans="1:34" ht="12.75">
      <c r="A69">
        <v>1.9</v>
      </c>
      <c r="B69">
        <v>0.50443</v>
      </c>
      <c r="C69">
        <v>0.84673</v>
      </c>
      <c r="D69" s="1">
        <v>100</v>
      </c>
      <c r="E69">
        <f t="shared" si="37"/>
        <v>99.49557</v>
      </c>
      <c r="F69">
        <f t="shared" si="38"/>
        <v>0.84673</v>
      </c>
      <c r="G69">
        <f t="shared" si="28"/>
        <v>219</v>
      </c>
      <c r="H69" s="1">
        <f t="shared" si="6"/>
        <v>100</v>
      </c>
      <c r="I69" s="1">
        <f t="shared" si="7"/>
        <v>65</v>
      </c>
      <c r="J69">
        <f t="shared" si="39"/>
        <v>99.49917286750579</v>
      </c>
      <c r="K69">
        <f t="shared" si="40"/>
        <v>179.51237569902946</v>
      </c>
      <c r="L69" s="2">
        <v>179.5124</v>
      </c>
      <c r="M69">
        <f t="shared" si="41"/>
        <v>0.27610000000000023</v>
      </c>
      <c r="N69">
        <f t="shared" si="42"/>
        <v>-0.3527999999999998</v>
      </c>
      <c r="O69">
        <f t="shared" si="43"/>
        <v>0.44799447541236487</v>
      </c>
      <c r="P69">
        <f t="shared" si="36"/>
        <v>141.9505928028048</v>
      </c>
      <c r="Q69">
        <f t="shared" si="31"/>
        <v>-37.561782896224656</v>
      </c>
      <c r="R69">
        <f t="shared" si="35"/>
        <v>0.792725878338467</v>
      </c>
      <c r="S69">
        <f t="shared" si="32"/>
        <v>4.644863185987952</v>
      </c>
      <c r="T69">
        <f t="shared" si="30"/>
        <v>21.79983457350116</v>
      </c>
      <c r="U69" s="2">
        <v>179.5124</v>
      </c>
      <c r="V69">
        <f t="shared" si="45"/>
        <v>0.10710198648988722</v>
      </c>
      <c r="W69">
        <f t="shared" si="46"/>
        <v>9.33689497994906</v>
      </c>
      <c r="X69">
        <f t="shared" si="33"/>
        <v>23.321335544965578</v>
      </c>
      <c r="Y69">
        <f t="shared" si="18"/>
        <v>219</v>
      </c>
      <c r="Z69" s="2">
        <f t="shared" si="20"/>
        <v>233</v>
      </c>
      <c r="AA69" s="1">
        <f t="shared" si="34"/>
        <v>-14</v>
      </c>
      <c r="AB69" s="1">
        <f t="shared" si="21"/>
        <v>192</v>
      </c>
      <c r="AC69" s="2">
        <v>1</v>
      </c>
      <c r="AD69">
        <v>0.49557</v>
      </c>
      <c r="AE69">
        <v>-0.84673</v>
      </c>
      <c r="AF69" s="2">
        <v>180.98</v>
      </c>
      <c r="AG69">
        <f t="shared" si="44"/>
        <v>0.11019452860081813</v>
      </c>
      <c r="AH69">
        <f t="shared" si="47"/>
        <v>9.074860727636668</v>
      </c>
    </row>
    <row r="70" spans="1:34" ht="12.75">
      <c r="A70">
        <v>2</v>
      </c>
      <c r="B70">
        <v>0.46913</v>
      </c>
      <c r="C70">
        <v>0.87295</v>
      </c>
      <c r="D70" s="1">
        <v>100</v>
      </c>
      <c r="E70">
        <f t="shared" si="37"/>
        <v>99.53087</v>
      </c>
      <c r="F70">
        <f t="shared" si="38"/>
        <v>0.87295</v>
      </c>
      <c r="G70">
        <f t="shared" si="28"/>
        <v>220</v>
      </c>
      <c r="H70" s="1">
        <f t="shared" si="6"/>
        <v>97</v>
      </c>
      <c r="I70" s="1">
        <f t="shared" si="7"/>
        <v>63</v>
      </c>
      <c r="J70">
        <f t="shared" si="39"/>
        <v>99.53469809397825</v>
      </c>
      <c r="K70">
        <f t="shared" si="40"/>
        <v>179.4974548853534</v>
      </c>
      <c r="L70" s="2">
        <v>179.4975</v>
      </c>
      <c r="M70">
        <f t="shared" si="41"/>
        <v>0.2622000000000002</v>
      </c>
      <c r="N70">
        <f t="shared" si="42"/>
        <v>-0.35300000000000054</v>
      </c>
      <c r="O70">
        <f t="shared" si="43"/>
        <v>0.4397247320767852</v>
      </c>
      <c r="P70">
        <f t="shared" si="36"/>
        <v>143.3932173616666</v>
      </c>
      <c r="Q70">
        <f t="shared" si="31"/>
        <v>-36.104237523686805</v>
      </c>
      <c r="R70">
        <f t="shared" si="35"/>
        <v>0.8079736539834104</v>
      </c>
      <c r="S70">
        <f t="shared" si="32"/>
        <v>4.644714001477044</v>
      </c>
      <c r="T70">
        <f t="shared" si="30"/>
        <v>21.90693961879565</v>
      </c>
      <c r="U70" s="2">
        <v>179.4975</v>
      </c>
      <c r="V70">
        <f t="shared" si="45"/>
        <v>0.10710504529449238</v>
      </c>
      <c r="W70">
        <f t="shared" si="46"/>
        <v>9.33662832829615</v>
      </c>
      <c r="X70">
        <f t="shared" si="33"/>
        <v>23.4296721094831</v>
      </c>
      <c r="Y70">
        <f t="shared" si="18"/>
        <v>220</v>
      </c>
      <c r="Z70" s="2">
        <f t="shared" si="20"/>
        <v>234</v>
      </c>
      <c r="AA70" s="1">
        <f t="shared" si="34"/>
        <v>-14</v>
      </c>
      <c r="AB70" s="1">
        <f t="shared" si="21"/>
        <v>195</v>
      </c>
      <c r="AC70" s="2">
        <v>1</v>
      </c>
      <c r="AD70">
        <v>0.53087</v>
      </c>
      <c r="AE70">
        <v>-0.87295</v>
      </c>
      <c r="AF70" s="2">
        <v>181.011</v>
      </c>
      <c r="AG70">
        <f t="shared" si="44"/>
        <v>0.10833656451752205</v>
      </c>
      <c r="AH70">
        <f t="shared" si="47"/>
        <v>9.230493919144564</v>
      </c>
    </row>
    <row r="71" spans="1:34" ht="12.75">
      <c r="A71">
        <v>2.1</v>
      </c>
      <c r="B71">
        <v>0.43389</v>
      </c>
      <c r="C71">
        <v>0.89786</v>
      </c>
      <c r="D71" s="1">
        <v>100</v>
      </c>
      <c r="E71">
        <f t="shared" si="37"/>
        <v>99.56611</v>
      </c>
      <c r="F71">
        <f t="shared" si="38"/>
        <v>0.89786</v>
      </c>
      <c r="G71">
        <f t="shared" si="28"/>
        <v>221</v>
      </c>
      <c r="H71" s="1">
        <f t="shared" si="6"/>
        <v>93</v>
      </c>
      <c r="I71" s="1">
        <f t="shared" si="7"/>
        <v>60</v>
      </c>
      <c r="J71">
        <f t="shared" si="39"/>
        <v>99.57015824589061</v>
      </c>
      <c r="K71">
        <f t="shared" si="40"/>
        <v>179.4832982476528</v>
      </c>
      <c r="L71" s="2">
        <v>179.4833</v>
      </c>
      <c r="M71">
        <f t="shared" si="41"/>
        <v>0.24909999999999988</v>
      </c>
      <c r="N71">
        <f t="shared" si="42"/>
        <v>-0.35239999999999994</v>
      </c>
      <c r="O71">
        <f t="shared" si="43"/>
        <v>0.431551352680072</v>
      </c>
      <c r="P71">
        <f t="shared" si="36"/>
        <v>144.74216586695846</v>
      </c>
      <c r="Q71">
        <f t="shared" si="31"/>
        <v>-34.74113238069435</v>
      </c>
      <c r="R71">
        <f t="shared" si="35"/>
        <v>0.8217605961926502</v>
      </c>
      <c r="S71">
        <f t="shared" si="32"/>
        <v>4.64536810313388</v>
      </c>
      <c r="T71">
        <f t="shared" si="30"/>
        <v>22.014031649178122</v>
      </c>
      <c r="U71" s="2">
        <v>179.4833</v>
      </c>
      <c r="V71">
        <f t="shared" si="45"/>
        <v>0.10709203038247139</v>
      </c>
      <c r="W71">
        <f t="shared" si="46"/>
        <v>9.337763010268578</v>
      </c>
      <c r="X71" s="2">
        <f t="shared" si="33"/>
        <v>23.534288098443295</v>
      </c>
      <c r="Y71">
        <f t="shared" si="18"/>
        <v>221</v>
      </c>
      <c r="Z71" s="2">
        <f t="shared" si="20"/>
        <v>235</v>
      </c>
      <c r="AA71" s="1">
        <f t="shared" si="34"/>
        <v>-14</v>
      </c>
      <c r="AB71" s="1">
        <f t="shared" si="21"/>
        <v>198</v>
      </c>
      <c r="AC71" s="2">
        <v>1</v>
      </c>
      <c r="AD71">
        <v>0.56611</v>
      </c>
      <c r="AE71">
        <v>-0.89786</v>
      </c>
      <c r="AF71" s="2">
        <v>181.0406</v>
      </c>
      <c r="AG71">
        <f t="shared" si="44"/>
        <v>0.10461598896019453</v>
      </c>
      <c r="AH71">
        <f t="shared" si="47"/>
        <v>9.558768310076305</v>
      </c>
    </row>
    <row r="72" spans="1:34" ht="12.75">
      <c r="A72">
        <v>2.2</v>
      </c>
      <c r="B72">
        <v>0.39873</v>
      </c>
      <c r="C72">
        <v>0.92153</v>
      </c>
      <c r="D72" s="1">
        <v>100</v>
      </c>
      <c r="E72">
        <f t="shared" si="37"/>
        <v>99.60127</v>
      </c>
      <c r="F72">
        <f t="shared" si="38"/>
        <v>0.92153</v>
      </c>
      <c r="G72">
        <f t="shared" si="28"/>
        <v>222</v>
      </c>
      <c r="H72" s="1">
        <f t="shared" si="6"/>
        <v>90</v>
      </c>
      <c r="I72" s="1">
        <f t="shared" si="7"/>
        <v>58</v>
      </c>
      <c r="J72">
        <f t="shared" si="39"/>
        <v>99.60553299467756</v>
      </c>
      <c r="K72">
        <f t="shared" si="40"/>
        <v>179.46986456739828</v>
      </c>
      <c r="L72" s="2">
        <v>179.4699</v>
      </c>
      <c r="M72">
        <f t="shared" si="41"/>
        <v>0.2366999999999997</v>
      </c>
      <c r="N72">
        <f t="shared" si="42"/>
        <v>-0.35160000000000025</v>
      </c>
      <c r="O72">
        <f t="shared" si="43"/>
        <v>0.42385074023764546</v>
      </c>
      <c r="P72">
        <f t="shared" si="36"/>
        <v>146.04873643815733</v>
      </c>
      <c r="Q72">
        <f t="shared" si="31"/>
        <v>-33.42112812924094</v>
      </c>
      <c r="R72">
        <f t="shared" si="35"/>
        <v>0.8346684771518732</v>
      </c>
      <c r="S72">
        <f t="shared" si="32"/>
        <v>4.646225148106151</v>
      </c>
      <c r="T72">
        <f t="shared" si="30"/>
        <v>22.121106598935512</v>
      </c>
      <c r="U72" s="2">
        <v>179.4699</v>
      </c>
      <c r="V72">
        <f t="shared" si="45"/>
        <v>0.10707494975738996</v>
      </c>
      <c r="W72">
        <f t="shared" si="46"/>
        <v>9.339252572761383</v>
      </c>
      <c r="X72" s="2">
        <f t="shared" si="33"/>
        <v>23.637947972727453</v>
      </c>
      <c r="Y72">
        <f t="shared" si="18"/>
        <v>222</v>
      </c>
      <c r="Z72" s="2">
        <f t="shared" si="20"/>
        <v>236</v>
      </c>
      <c r="AA72" s="1">
        <f t="shared" si="34"/>
        <v>-14</v>
      </c>
      <c r="AB72" s="1">
        <f t="shared" si="21"/>
        <v>201</v>
      </c>
      <c r="AC72" s="2">
        <v>1</v>
      </c>
      <c r="AD72">
        <v>0.60127</v>
      </c>
      <c r="AE72">
        <v>-0.92153</v>
      </c>
      <c r="AF72" s="2">
        <v>181.0688</v>
      </c>
      <c r="AG72">
        <f t="shared" si="44"/>
        <v>0.10365987428415835</v>
      </c>
      <c r="AH72">
        <f t="shared" si="47"/>
        <v>9.64693433120267</v>
      </c>
    </row>
    <row r="73" spans="1:34" ht="12.75">
      <c r="A73">
        <v>2.3</v>
      </c>
      <c r="B73">
        <v>0.3637</v>
      </c>
      <c r="C73">
        <v>0.94405</v>
      </c>
      <c r="D73" s="1">
        <v>100</v>
      </c>
      <c r="E73">
        <f t="shared" si="37"/>
        <v>99.6363</v>
      </c>
      <c r="F73">
        <f t="shared" si="38"/>
        <v>0.94405</v>
      </c>
      <c r="G73">
        <f t="shared" si="28"/>
        <v>223</v>
      </c>
      <c r="H73" s="1">
        <f t="shared" si="6"/>
        <v>86</v>
      </c>
      <c r="I73" s="1">
        <f t="shared" si="7"/>
        <v>56</v>
      </c>
      <c r="J73">
        <f t="shared" si="39"/>
        <v>99.6407723178243</v>
      </c>
      <c r="K73">
        <f t="shared" si="40"/>
        <v>179.45710101313935</v>
      </c>
      <c r="L73" s="2">
        <v>179.4571</v>
      </c>
      <c r="M73">
        <f t="shared" si="41"/>
        <v>0.22519999999999984</v>
      </c>
      <c r="N73">
        <f t="shared" si="42"/>
        <v>-0.3502999999999995</v>
      </c>
      <c r="O73">
        <f t="shared" si="43"/>
        <v>0.41644342953155067</v>
      </c>
      <c r="P73">
        <f t="shared" si="36"/>
        <v>147.2615356850023</v>
      </c>
      <c r="Q73">
        <f t="shared" si="31"/>
        <v>-32.195565328137064</v>
      </c>
      <c r="R73">
        <f t="shared" si="35"/>
        <v>0.846256459616001</v>
      </c>
      <c r="S73">
        <f t="shared" si="32"/>
        <v>4.647582057694285</v>
      </c>
      <c r="T73">
        <f t="shared" si="30"/>
        <v>22.22815446356486</v>
      </c>
      <c r="U73" s="2">
        <v>179.4571</v>
      </c>
      <c r="V73">
        <f t="shared" si="45"/>
        <v>0.10704786462934734</v>
      </c>
      <c r="W73">
        <f t="shared" si="46"/>
        <v>9.341615579745515</v>
      </c>
      <c r="X73" s="2">
        <f t="shared" si="33"/>
        <v>23.739271234138716</v>
      </c>
      <c r="Y73">
        <f t="shared" si="18"/>
        <v>223</v>
      </c>
      <c r="Z73" s="2">
        <f t="shared" si="20"/>
        <v>237</v>
      </c>
      <c r="AA73" s="1">
        <f t="shared" si="34"/>
        <v>-14</v>
      </c>
      <c r="AB73" s="1">
        <f t="shared" si="21"/>
        <v>204</v>
      </c>
      <c r="AC73" s="2">
        <v>1</v>
      </c>
      <c r="AD73">
        <v>0.6363</v>
      </c>
      <c r="AE73">
        <v>-0.94405</v>
      </c>
      <c r="AF73" s="2">
        <v>181.0957</v>
      </c>
      <c r="AG73">
        <f t="shared" si="44"/>
        <v>0.10132326141126313</v>
      </c>
      <c r="AH73">
        <f t="shared" si="47"/>
        <v>9.86940201165731</v>
      </c>
    </row>
    <row r="74" spans="1:34" ht="12.75">
      <c r="A74">
        <v>2.4</v>
      </c>
      <c r="B74">
        <v>0.32883</v>
      </c>
      <c r="C74">
        <v>0.96548</v>
      </c>
      <c r="D74" s="1">
        <v>100</v>
      </c>
      <c r="E74">
        <f t="shared" si="37"/>
        <v>99.67117</v>
      </c>
      <c r="F74">
        <f t="shared" si="38"/>
        <v>0.96548</v>
      </c>
      <c r="G74">
        <f aca="true" t="shared" si="48" ref="G74:G90">INT(10*A74)+200</f>
        <v>224</v>
      </c>
      <c r="H74" s="1">
        <f t="shared" si="6"/>
        <v>83</v>
      </c>
      <c r="I74" s="1">
        <f t="shared" si="7"/>
        <v>53</v>
      </c>
      <c r="J74">
        <f t="shared" si="39"/>
        <v>99.67584602499896</v>
      </c>
      <c r="K74">
        <f t="shared" si="40"/>
        <v>179.4449721641004</v>
      </c>
      <c r="L74" s="2">
        <v>179.445</v>
      </c>
      <c r="M74">
        <f t="shared" si="41"/>
        <v>0.2143000000000006</v>
      </c>
      <c r="N74">
        <f t="shared" si="42"/>
        <v>-0.3487000000000001</v>
      </c>
      <c r="O74">
        <f t="shared" si="43"/>
        <v>0.40928740513238415</v>
      </c>
      <c r="P74">
        <f t="shared" si="36"/>
        <v>148.4241046712163</v>
      </c>
      <c r="Q74">
        <f t="shared" si="31"/>
        <v>-31.020867492884094</v>
      </c>
      <c r="R74">
        <f t="shared" si="35"/>
        <v>0.8570002143963347</v>
      </c>
      <c r="S74">
        <f t="shared" si="32"/>
        <v>4.649240606051827</v>
      </c>
      <c r="T74">
        <f aca="true" t="shared" si="49" ref="T74:T90">A74+J74/5</f>
        <v>22.33516920499979</v>
      </c>
      <c r="U74" s="2">
        <v>179.445</v>
      </c>
      <c r="V74">
        <f t="shared" si="45"/>
        <v>0.10701474143493073</v>
      </c>
      <c r="W74">
        <f t="shared" si="46"/>
        <v>9.34450699587066</v>
      </c>
      <c r="X74" s="2">
        <f t="shared" si="33"/>
        <v>23.83916705348672</v>
      </c>
      <c r="Y74">
        <f t="shared" si="18"/>
        <v>224</v>
      </c>
      <c r="Z74" s="2">
        <f t="shared" si="20"/>
        <v>238</v>
      </c>
      <c r="AA74" s="1">
        <f t="shared" si="34"/>
        <v>-14</v>
      </c>
      <c r="AB74" s="1">
        <f t="shared" si="21"/>
        <v>207</v>
      </c>
      <c r="AC74" s="2">
        <v>1</v>
      </c>
      <c r="AD74">
        <v>0.67117</v>
      </c>
      <c r="AE74">
        <v>-0.96548</v>
      </c>
      <c r="AF74" s="2">
        <v>181.1214</v>
      </c>
      <c r="AG74">
        <f t="shared" si="44"/>
        <v>0.09989581934800285</v>
      </c>
      <c r="AH74">
        <f t="shared" si="47"/>
        <v>10.010428930127118</v>
      </c>
    </row>
    <row r="75" spans="1:34" ht="12.75">
      <c r="A75">
        <v>2.5</v>
      </c>
      <c r="B75">
        <v>0.29414</v>
      </c>
      <c r="C75">
        <v>0.98589</v>
      </c>
      <c r="D75" s="1">
        <v>100</v>
      </c>
      <c r="E75">
        <f t="shared" si="37"/>
        <v>99.70586</v>
      </c>
      <c r="F75">
        <f t="shared" si="38"/>
        <v>0.98589</v>
      </c>
      <c r="G75">
        <f t="shared" si="48"/>
        <v>225</v>
      </c>
      <c r="H75" s="1">
        <f aca="true" t="shared" si="50" ref="H75:H90">50+INT(100*B75+0.5)</f>
        <v>79</v>
      </c>
      <c r="I75" s="1">
        <f aca="true" t="shared" si="51" ref="I75:I90">150-INT(100*C75+0.5)</f>
        <v>51</v>
      </c>
      <c r="J75">
        <f t="shared" si="39"/>
        <v>99.71073411339273</v>
      </c>
      <c r="K75">
        <f t="shared" si="40"/>
        <v>179.43343695136906</v>
      </c>
      <c r="L75" s="2">
        <v>179.4334</v>
      </c>
      <c r="M75">
        <f t="shared" si="41"/>
        <v>0.2041000000000004</v>
      </c>
      <c r="N75">
        <f t="shared" si="42"/>
        <v>-0.3469</v>
      </c>
      <c r="O75">
        <f t="shared" si="43"/>
        <v>0.4024877886346369</v>
      </c>
      <c r="P75">
        <f t="shared" si="36"/>
        <v>149.52715822698747</v>
      </c>
      <c r="Q75">
        <f aca="true" t="shared" si="52" ref="Q75:Q90">P75-K75</f>
        <v>-29.906278724381593</v>
      </c>
      <c r="R75">
        <f t="shared" si="35"/>
        <v>0.8668612849616146</v>
      </c>
      <c r="S75">
        <f aca="true" t="shared" si="53" ref="S75:S90">5-O75*R75</f>
        <v>4.65109891836282</v>
      </c>
      <c r="T75">
        <f t="shared" si="49"/>
        <v>22.442146822678545</v>
      </c>
      <c r="U75" s="2">
        <v>179.4334</v>
      </c>
      <c r="V75">
        <f t="shared" si="45"/>
        <v>0.10697761767875491</v>
      </c>
      <c r="W75">
        <f t="shared" si="46"/>
        <v>9.3477497601687</v>
      </c>
      <c r="X75" s="2">
        <f aca="true" t="shared" si="54" ref="X75:X90">A75+J75/S75</f>
        <v>23.938102234233018</v>
      </c>
      <c r="Y75">
        <f aca="true" t="shared" si="55" ref="Y75:Y90">INT(10*A75)+200</f>
        <v>225</v>
      </c>
      <c r="Z75" s="2">
        <f t="shared" si="20"/>
        <v>239</v>
      </c>
      <c r="AA75" s="1">
        <f aca="true" t="shared" si="56" ref="AA75:AA90">Y75-Z75</f>
        <v>-14</v>
      </c>
      <c r="AB75" s="1">
        <f t="shared" si="21"/>
        <v>210</v>
      </c>
      <c r="AC75" s="2">
        <v>1</v>
      </c>
      <c r="AD75">
        <v>0.70586</v>
      </c>
      <c r="AE75">
        <v>-0.98589</v>
      </c>
      <c r="AF75" s="2">
        <v>181.1459</v>
      </c>
      <c r="AG75">
        <f t="shared" si="44"/>
        <v>0.09893518074629881</v>
      </c>
      <c r="AH75">
        <f t="shared" si="47"/>
        <v>10.107627968703238</v>
      </c>
    </row>
    <row r="76" spans="1:34" ht="12.75">
      <c r="A76">
        <v>2.6</v>
      </c>
      <c r="B76">
        <v>0.25965</v>
      </c>
      <c r="C76">
        <v>1.00533</v>
      </c>
      <c r="D76" s="1">
        <v>100</v>
      </c>
      <c r="E76">
        <f t="shared" si="37"/>
        <v>99.74035</v>
      </c>
      <c r="F76">
        <f t="shared" si="38"/>
        <v>1.00533</v>
      </c>
      <c r="G76">
        <f t="shared" si="48"/>
        <v>226</v>
      </c>
      <c r="H76" s="1">
        <f t="shared" si="50"/>
        <v>76</v>
      </c>
      <c r="I76" s="1">
        <f t="shared" si="51"/>
        <v>49</v>
      </c>
      <c r="J76">
        <f t="shared" si="39"/>
        <v>99.74541646878518</v>
      </c>
      <c r="K76">
        <f t="shared" si="40"/>
        <v>179.42246584960378</v>
      </c>
      <c r="L76" s="2">
        <v>179.4225</v>
      </c>
      <c r="M76">
        <f t="shared" si="41"/>
        <v>0.19440000000000013</v>
      </c>
      <c r="N76">
        <f t="shared" si="42"/>
        <v>-0.3449000000000002</v>
      </c>
      <c r="O76">
        <f t="shared" si="43"/>
        <v>0.39591333647655796</v>
      </c>
      <c r="P76">
        <f t="shared" si="36"/>
        <v>150.5904155271683</v>
      </c>
      <c r="Q76">
        <f t="shared" si="52"/>
        <v>-28.832050322435492</v>
      </c>
      <c r="R76">
        <f t="shared" si="35"/>
        <v>0.8760549314590886</v>
      </c>
      <c r="S76">
        <f t="shared" si="53"/>
        <v>4.65315816914929</v>
      </c>
      <c r="T76">
        <f t="shared" si="49"/>
        <v>22.549083293757036</v>
      </c>
      <c r="U76" s="2">
        <v>179.4225</v>
      </c>
      <c r="V76">
        <f t="shared" si="45"/>
        <v>0.10693647107849102</v>
      </c>
      <c r="W76">
        <f t="shared" si="46"/>
        <v>9.351346551037796</v>
      </c>
      <c r="X76" s="2">
        <f t="shared" si="54"/>
        <v>24.036068330989288</v>
      </c>
      <c r="Y76">
        <f t="shared" si="55"/>
        <v>226</v>
      </c>
      <c r="Z76" s="2">
        <f aca="true" t="shared" si="57" ref="Z76:Z90">INT(10*X76+0.5)</f>
        <v>240</v>
      </c>
      <c r="AA76" s="1">
        <f t="shared" si="56"/>
        <v>-14</v>
      </c>
      <c r="AB76" s="1">
        <f aca="true" t="shared" si="58" ref="AB76:AB90">(Z76-169)*3</f>
        <v>213</v>
      </c>
      <c r="AC76" s="2">
        <v>1</v>
      </c>
      <c r="AD76">
        <v>0.74035</v>
      </c>
      <c r="AE76">
        <v>-1.00533</v>
      </c>
      <c r="AF76" s="2">
        <v>181.1693</v>
      </c>
      <c r="AG76">
        <f t="shared" si="44"/>
        <v>0.0979660967562701</v>
      </c>
      <c r="AH76">
        <f t="shared" si="47"/>
        <v>10.2076129713313</v>
      </c>
    </row>
    <row r="77" spans="1:34" ht="12.75">
      <c r="A77">
        <v>2.7</v>
      </c>
      <c r="B77">
        <v>0.22538</v>
      </c>
      <c r="C77">
        <v>1.02386</v>
      </c>
      <c r="D77" s="1">
        <v>100</v>
      </c>
      <c r="E77">
        <f t="shared" si="37"/>
        <v>99.77462</v>
      </c>
      <c r="F77">
        <f t="shared" si="38"/>
        <v>1.02386</v>
      </c>
      <c r="G77">
        <f t="shared" si="48"/>
        <v>227</v>
      </c>
      <c r="H77" s="1">
        <f t="shared" si="50"/>
        <v>73</v>
      </c>
      <c r="I77" s="1">
        <f t="shared" si="51"/>
        <v>48</v>
      </c>
      <c r="J77">
        <f t="shared" si="39"/>
        <v>99.77987314806529</v>
      </c>
      <c r="K77">
        <f t="shared" si="40"/>
        <v>179.41202363033477</v>
      </c>
      <c r="L77" s="2">
        <v>179.412</v>
      </c>
      <c r="M77">
        <f t="shared" si="41"/>
        <v>0.18529999999999935</v>
      </c>
      <c r="N77">
        <f t="shared" si="42"/>
        <v>-0.34269999999999995</v>
      </c>
      <c r="O77">
        <f t="shared" si="43"/>
        <v>0.3895887318699037</v>
      </c>
      <c r="P77">
        <f t="shared" si="36"/>
        <v>151.59754560055393</v>
      </c>
      <c r="Q77">
        <f t="shared" si="52"/>
        <v>-27.814478029780844</v>
      </c>
      <c r="R77">
        <f t="shared" si="35"/>
        <v>0.8844797798939179</v>
      </c>
      <c r="S77">
        <f t="shared" si="53"/>
        <v>4.655416644186557</v>
      </c>
      <c r="T77">
        <f t="shared" si="49"/>
        <v>22.65597462961306</v>
      </c>
      <c r="U77" s="2">
        <v>179.412</v>
      </c>
      <c r="V77">
        <f t="shared" si="45"/>
        <v>0.10689133585602306</v>
      </c>
      <c r="W77">
        <f t="shared" si="46"/>
        <v>9.355295188254985</v>
      </c>
      <c r="X77" s="2">
        <f t="shared" si="54"/>
        <v>24.133070501362155</v>
      </c>
      <c r="Y77">
        <f t="shared" si="55"/>
        <v>227</v>
      </c>
      <c r="Z77" s="2">
        <f t="shared" si="57"/>
        <v>241</v>
      </c>
      <c r="AA77" s="1">
        <f t="shared" si="56"/>
        <v>-14</v>
      </c>
      <c r="AB77" s="1">
        <f t="shared" si="58"/>
        <v>216</v>
      </c>
      <c r="AC77" s="2">
        <v>1</v>
      </c>
      <c r="AD77">
        <v>0.77462</v>
      </c>
      <c r="AE77">
        <v>-1.02386</v>
      </c>
      <c r="AF77" s="2">
        <v>181.1916</v>
      </c>
      <c r="AG77">
        <f t="shared" si="44"/>
        <v>0.09700217037286762</v>
      </c>
      <c r="AH77">
        <f t="shared" si="47"/>
        <v>10.30904768580012</v>
      </c>
    </row>
    <row r="78" spans="1:34" ht="12.75">
      <c r="A78">
        <v>2.8</v>
      </c>
      <c r="B78">
        <v>0.19134</v>
      </c>
      <c r="C78">
        <v>1.04153</v>
      </c>
      <c r="D78" s="1">
        <v>100</v>
      </c>
      <c r="E78">
        <f t="shared" si="37"/>
        <v>99.80866</v>
      </c>
      <c r="F78">
        <f t="shared" si="38"/>
        <v>1.04153</v>
      </c>
      <c r="G78">
        <f t="shared" si="48"/>
        <v>228</v>
      </c>
      <c r="H78" s="1">
        <f t="shared" si="50"/>
        <v>69</v>
      </c>
      <c r="I78" s="1">
        <f t="shared" si="51"/>
        <v>46</v>
      </c>
      <c r="J78">
        <f t="shared" si="39"/>
        <v>99.81409417380144</v>
      </c>
      <c r="K78">
        <f t="shared" si="40"/>
        <v>179.40208091288767</v>
      </c>
      <c r="L78" s="2">
        <v>179.4021</v>
      </c>
      <c r="M78">
        <f t="shared" si="41"/>
        <v>0.17670000000000075</v>
      </c>
      <c r="N78">
        <f t="shared" si="42"/>
        <v>-0.34039999999999987</v>
      </c>
      <c r="O78">
        <f t="shared" si="43"/>
        <v>0.38352972505400434</v>
      </c>
      <c r="P78">
        <f t="shared" si="36"/>
        <v>152.56437050041913</v>
      </c>
      <c r="Q78">
        <f t="shared" si="52"/>
        <v>-26.83771041246854</v>
      </c>
      <c r="R78">
        <f t="shared" si="35"/>
        <v>0.8923044461129521</v>
      </c>
      <c r="S78">
        <f t="shared" si="53"/>
        <v>4.657774721117834</v>
      </c>
      <c r="T78">
        <f t="shared" si="49"/>
        <v>22.76281883476029</v>
      </c>
      <c r="U78" s="2">
        <v>179.4021</v>
      </c>
      <c r="V78">
        <f t="shared" si="45"/>
        <v>0.10684420514722959</v>
      </c>
      <c r="W78">
        <f t="shared" si="46"/>
        <v>9.359421960433101</v>
      </c>
      <c r="X78" s="2">
        <f t="shared" si="54"/>
        <v>24.229566724482275</v>
      </c>
      <c r="Y78">
        <f t="shared" si="55"/>
        <v>228</v>
      </c>
      <c r="Z78" s="2">
        <f t="shared" si="57"/>
        <v>242</v>
      </c>
      <c r="AA78" s="1">
        <f t="shared" si="56"/>
        <v>-14</v>
      </c>
      <c r="AB78" s="1">
        <f t="shared" si="58"/>
        <v>219</v>
      </c>
      <c r="AC78" s="2">
        <v>1</v>
      </c>
      <c r="AD78">
        <v>0.80866</v>
      </c>
      <c r="AE78">
        <v>-1.04153</v>
      </c>
      <c r="AF78" s="2">
        <v>181.213</v>
      </c>
      <c r="AG78">
        <f t="shared" si="44"/>
        <v>0.09649622312011985</v>
      </c>
      <c r="AH78">
        <f t="shared" si="47"/>
        <v>10.36309989827463</v>
      </c>
    </row>
    <row r="79" spans="1:34" ht="12.75">
      <c r="A79">
        <v>2.9</v>
      </c>
      <c r="B79">
        <v>0.15754</v>
      </c>
      <c r="C79">
        <v>1.05839</v>
      </c>
      <c r="D79" s="1">
        <v>100</v>
      </c>
      <c r="E79">
        <f t="shared" si="37"/>
        <v>99.84246</v>
      </c>
      <c r="F79">
        <f t="shared" si="38"/>
        <v>1.05839</v>
      </c>
      <c r="G79">
        <f t="shared" si="48"/>
        <v>229</v>
      </c>
      <c r="H79" s="1">
        <f t="shared" si="50"/>
        <v>66</v>
      </c>
      <c r="I79" s="1">
        <f t="shared" si="51"/>
        <v>44</v>
      </c>
      <c r="J79">
        <f t="shared" si="39"/>
        <v>99.84806962702734</v>
      </c>
      <c r="K79">
        <f t="shared" si="40"/>
        <v>179.39260836010504</v>
      </c>
      <c r="L79" s="2">
        <v>179.3926</v>
      </c>
      <c r="M79">
        <f t="shared" si="41"/>
        <v>0.16859999999999875</v>
      </c>
      <c r="N79">
        <f t="shared" si="42"/>
        <v>-0.33799999999999997</v>
      </c>
      <c r="O79">
        <f t="shared" si="43"/>
        <v>0.37771677219842853</v>
      </c>
      <c r="P79">
        <f t="shared" si="36"/>
        <v>153.48726620066785</v>
      </c>
      <c r="Q79">
        <f t="shared" si="52"/>
        <v>-25.905342159437197</v>
      </c>
      <c r="R79">
        <f t="shared" si="35"/>
        <v>0.8995315972136457</v>
      </c>
      <c r="S79">
        <f t="shared" si="53"/>
        <v>4.660231828609965</v>
      </c>
      <c r="T79">
        <f t="shared" si="49"/>
        <v>22.869613925405467</v>
      </c>
      <c r="U79" s="2">
        <v>179.3926</v>
      </c>
      <c r="V79">
        <f t="shared" si="45"/>
        <v>0.10679509064517845</v>
      </c>
      <c r="W79">
        <f t="shared" si="46"/>
        <v>9.363726309502859</v>
      </c>
      <c r="X79" s="2">
        <f t="shared" si="54"/>
        <v>24.32555849132716</v>
      </c>
      <c r="Y79">
        <f t="shared" si="55"/>
        <v>229</v>
      </c>
      <c r="Z79" s="2">
        <f t="shared" si="57"/>
        <v>243</v>
      </c>
      <c r="AA79" s="1">
        <f t="shared" si="56"/>
        <v>-14</v>
      </c>
      <c r="AB79" s="1">
        <f t="shared" si="58"/>
        <v>222</v>
      </c>
      <c r="AC79" s="2">
        <v>1</v>
      </c>
      <c r="AD79">
        <v>0.84246</v>
      </c>
      <c r="AE79">
        <v>-1.05839</v>
      </c>
      <c r="AF79" s="2">
        <v>181.2335</v>
      </c>
      <c r="AG79">
        <f t="shared" si="44"/>
        <v>0.09599176684488597</v>
      </c>
      <c r="AH79">
        <f t="shared" si="47"/>
        <v>10.417560097793697</v>
      </c>
    </row>
    <row r="80" spans="1:34" ht="12.75">
      <c r="A80">
        <v>3</v>
      </c>
      <c r="B80">
        <v>0.12398</v>
      </c>
      <c r="C80">
        <v>1.07448</v>
      </c>
      <c r="D80" s="1">
        <v>100</v>
      </c>
      <c r="E80">
        <f t="shared" si="37"/>
        <v>99.87602</v>
      </c>
      <c r="F80">
        <f t="shared" si="38"/>
        <v>1.07448</v>
      </c>
      <c r="G80">
        <f t="shared" si="48"/>
        <v>230</v>
      </c>
      <c r="H80" s="1">
        <f t="shared" si="50"/>
        <v>62</v>
      </c>
      <c r="I80" s="1">
        <f t="shared" si="51"/>
        <v>43</v>
      </c>
      <c r="J80">
        <f t="shared" si="39"/>
        <v>99.88179953480413</v>
      </c>
      <c r="K80">
        <f t="shared" si="40"/>
        <v>179.38358247621844</v>
      </c>
      <c r="L80" s="2">
        <v>179.3836</v>
      </c>
      <c r="M80">
        <f t="shared" si="41"/>
        <v>0.1609000000000016</v>
      </c>
      <c r="N80">
        <f t="shared" si="42"/>
        <v>-0.33560000000000006</v>
      </c>
      <c r="O80">
        <f t="shared" si="43"/>
        <v>0.37217760545202144</v>
      </c>
      <c r="P80">
        <f t="shared" si="36"/>
        <v>154.3831993291392</v>
      </c>
      <c r="Q80">
        <f t="shared" si="52"/>
        <v>-25.000383147079248</v>
      </c>
      <c r="R80">
        <f t="shared" si="35"/>
        <v>0.906318543135619</v>
      </c>
      <c r="S80">
        <f t="shared" si="53"/>
        <v>4.66268853483902</v>
      </c>
      <c r="T80">
        <f t="shared" si="49"/>
        <v>22.976359906960827</v>
      </c>
      <c r="U80" s="2">
        <v>179.3836</v>
      </c>
      <c r="V80">
        <f t="shared" si="45"/>
        <v>0.10674598155535975</v>
      </c>
      <c r="W80">
        <f t="shared" si="46"/>
        <v>9.368034144511453</v>
      </c>
      <c r="X80" s="2">
        <f t="shared" si="54"/>
        <v>24.42150366435586</v>
      </c>
      <c r="Y80">
        <f t="shared" si="55"/>
        <v>230</v>
      </c>
      <c r="Z80" s="2">
        <f t="shared" si="57"/>
        <v>244</v>
      </c>
      <c r="AA80" s="1">
        <f t="shared" si="56"/>
        <v>-14</v>
      </c>
      <c r="AB80" s="1">
        <f t="shared" si="58"/>
        <v>225</v>
      </c>
      <c r="AC80" s="2">
        <v>1</v>
      </c>
      <c r="AD80">
        <v>0.87602</v>
      </c>
      <c r="AE80">
        <v>-1.07448</v>
      </c>
      <c r="AF80" s="2">
        <v>181.2531</v>
      </c>
      <c r="AG80">
        <f t="shared" si="44"/>
        <v>0.09594517302869932</v>
      </c>
      <c r="AH80">
        <f t="shared" si="47"/>
        <v>10.422619173357246</v>
      </c>
    </row>
    <row r="81" spans="1:34" ht="12.75">
      <c r="A81">
        <v>3.1</v>
      </c>
      <c r="B81">
        <v>0.09069</v>
      </c>
      <c r="C81">
        <v>1.08984</v>
      </c>
      <c r="D81" s="1">
        <v>100</v>
      </c>
      <c r="E81">
        <f t="shared" si="37"/>
        <v>99.90931</v>
      </c>
      <c r="F81">
        <f t="shared" si="38"/>
        <v>1.08984</v>
      </c>
      <c r="G81">
        <f t="shared" si="48"/>
        <v>231</v>
      </c>
      <c r="H81" s="1">
        <f t="shared" si="50"/>
        <v>59</v>
      </c>
      <c r="I81" s="1">
        <f t="shared" si="51"/>
        <v>41</v>
      </c>
      <c r="J81">
        <f t="shared" si="39"/>
        <v>99.91525397006055</v>
      </c>
      <c r="K81">
        <f t="shared" si="40"/>
        <v>179.37497961631456</v>
      </c>
      <c r="L81" s="2">
        <v>179.375</v>
      </c>
      <c r="M81">
        <f t="shared" si="41"/>
        <v>0.15359999999999818</v>
      </c>
      <c r="N81">
        <f t="shared" si="42"/>
        <v>-0.3329</v>
      </c>
      <c r="O81">
        <f t="shared" si="43"/>
        <v>0.3666270175532614</v>
      </c>
      <c r="P81">
        <f t="shared" si="36"/>
        <v>155.22958390446777</v>
      </c>
      <c r="Q81">
        <f t="shared" si="52"/>
        <v>-24.14539571184679</v>
      </c>
      <c r="R81">
        <f t="shared" si="35"/>
        <v>0.9125230651575373</v>
      </c>
      <c r="S81">
        <f t="shared" si="53"/>
        <v>4.665444390172731</v>
      </c>
      <c r="T81">
        <f t="shared" si="49"/>
        <v>23.08305079401211</v>
      </c>
      <c r="U81" s="2">
        <v>179.375</v>
      </c>
      <c r="V81">
        <f t="shared" si="45"/>
        <v>0.1066908870512826</v>
      </c>
      <c r="W81">
        <f t="shared" si="46"/>
        <v>9.372871738514412</v>
      </c>
      <c r="X81" s="2">
        <f t="shared" si="54"/>
        <v>24.51602077189507</v>
      </c>
      <c r="Y81">
        <f t="shared" si="55"/>
        <v>231</v>
      </c>
      <c r="Z81" s="2">
        <f t="shared" si="57"/>
        <v>245</v>
      </c>
      <c r="AA81" s="1">
        <f t="shared" si="56"/>
        <v>-14</v>
      </c>
      <c r="AB81" s="1">
        <f t="shared" si="58"/>
        <v>228</v>
      </c>
      <c r="AC81" s="2">
        <v>1</v>
      </c>
      <c r="AD81">
        <v>0.90931</v>
      </c>
      <c r="AE81">
        <v>-1.08984</v>
      </c>
      <c r="AF81" s="2">
        <v>181.2719</v>
      </c>
      <c r="AG81">
        <f t="shared" si="44"/>
        <v>0.09451710753921105</v>
      </c>
      <c r="AH81">
        <f t="shared" si="47"/>
        <v>10.58009524450527</v>
      </c>
    </row>
    <row r="82" spans="1:34" ht="12.75">
      <c r="A82">
        <v>3.2</v>
      </c>
      <c r="B82">
        <v>0.05765</v>
      </c>
      <c r="C82">
        <v>1.10452</v>
      </c>
      <c r="D82" s="1">
        <v>100</v>
      </c>
      <c r="E82">
        <f t="shared" si="37"/>
        <v>99.94235</v>
      </c>
      <c r="F82">
        <f t="shared" si="38"/>
        <v>1.10452</v>
      </c>
      <c r="G82">
        <f t="shared" si="48"/>
        <v>232</v>
      </c>
      <c r="H82" s="1">
        <f t="shared" si="50"/>
        <v>56</v>
      </c>
      <c r="I82" s="1">
        <f t="shared" si="51"/>
        <v>40</v>
      </c>
      <c r="J82">
        <f t="shared" si="39"/>
        <v>99.94845315437804</v>
      </c>
      <c r="K82">
        <f t="shared" si="40"/>
        <v>179.36677074792294</v>
      </c>
      <c r="L82" s="2">
        <v>179.3668</v>
      </c>
      <c r="M82">
        <f t="shared" si="41"/>
        <v>0.14680000000000026</v>
      </c>
      <c r="N82">
        <f t="shared" si="42"/>
        <v>-0.3304</v>
      </c>
      <c r="O82">
        <f t="shared" si="43"/>
        <v>0.36154446476194335</v>
      </c>
      <c r="P82">
        <f t="shared" si="36"/>
        <v>156.04218267086827</v>
      </c>
      <c r="Q82">
        <f t="shared" si="52"/>
        <v>-23.32458807705467</v>
      </c>
      <c r="R82">
        <f t="shared" si="35"/>
        <v>0.9182884229376358</v>
      </c>
      <c r="S82">
        <f t="shared" si="53"/>
        <v>4.667997903631924</v>
      </c>
      <c r="T82">
        <f t="shared" si="49"/>
        <v>23.189690630875607</v>
      </c>
      <c r="U82" s="2">
        <v>179.3668</v>
      </c>
      <c r="V82">
        <f t="shared" si="45"/>
        <v>0.1066398368634971</v>
      </c>
      <c r="W82">
        <f t="shared" si="46"/>
        <v>9.37735868144694</v>
      </c>
      <c r="X82" s="2">
        <f t="shared" si="54"/>
        <v>24.61141774648472</v>
      </c>
      <c r="Y82">
        <f t="shared" si="55"/>
        <v>232</v>
      </c>
      <c r="Z82" s="2">
        <f t="shared" si="57"/>
        <v>246</v>
      </c>
      <c r="AA82" s="1">
        <f t="shared" si="56"/>
        <v>-14</v>
      </c>
      <c r="AB82" s="1">
        <f t="shared" si="58"/>
        <v>231</v>
      </c>
      <c r="AC82" s="2">
        <v>1</v>
      </c>
      <c r="AD82">
        <v>0.94235</v>
      </c>
      <c r="AE82">
        <v>-1.10452</v>
      </c>
      <c r="AF82" s="2">
        <v>181.2899</v>
      </c>
      <c r="AG82">
        <f t="shared" si="44"/>
        <v>0.09539697458964724</v>
      </c>
      <c r="AH82">
        <f t="shared" si="47"/>
        <v>10.482512724345064</v>
      </c>
    </row>
    <row r="83" spans="1:34" ht="12.75">
      <c r="A83">
        <v>3.3</v>
      </c>
      <c r="B83">
        <v>0.02488</v>
      </c>
      <c r="C83">
        <v>1.11853</v>
      </c>
      <c r="D83" s="1">
        <v>100</v>
      </c>
      <c r="E83">
        <f t="shared" si="37"/>
        <v>99.97512</v>
      </c>
      <c r="F83">
        <f t="shared" si="38"/>
        <v>1.11853</v>
      </c>
      <c r="G83">
        <f t="shared" si="48"/>
        <v>233</v>
      </c>
      <c r="H83" s="1">
        <f t="shared" si="50"/>
        <v>52</v>
      </c>
      <c r="I83" s="1">
        <f t="shared" si="51"/>
        <v>38</v>
      </c>
      <c r="J83">
        <f t="shared" si="39"/>
        <v>99.98137690777868</v>
      </c>
      <c r="K83">
        <f t="shared" si="40"/>
        <v>179.35894955655058</v>
      </c>
      <c r="L83" s="2">
        <v>179.3589</v>
      </c>
      <c r="M83">
        <f t="shared" si="41"/>
        <v>0.14010000000000078</v>
      </c>
      <c r="N83">
        <f t="shared" si="42"/>
        <v>-0.3277</v>
      </c>
      <c r="O83">
        <f t="shared" si="43"/>
        <v>0.35639205939526797</v>
      </c>
      <c r="P83">
        <f t="shared" si="36"/>
        <v>156.8503674958236</v>
      </c>
      <c r="Q83">
        <f t="shared" si="52"/>
        <v>-22.50858206072698</v>
      </c>
      <c r="R83">
        <f t="shared" si="35"/>
        <v>0.923833278643184</v>
      </c>
      <c r="S83">
        <f t="shared" si="53"/>
        <v>4.670753155286473</v>
      </c>
      <c r="T83">
        <f t="shared" si="49"/>
        <v>23.296275381555738</v>
      </c>
      <c r="U83" s="2">
        <v>179.3589</v>
      </c>
      <c r="V83">
        <f t="shared" si="45"/>
        <v>0.10658475068013118</v>
      </c>
      <c r="W83">
        <f t="shared" si="46"/>
        <v>9.382205180561662</v>
      </c>
      <c r="X83" s="2">
        <f t="shared" si="54"/>
        <v>24.705836186101447</v>
      </c>
      <c r="Y83">
        <f t="shared" si="55"/>
        <v>233</v>
      </c>
      <c r="Z83" s="2">
        <f t="shared" si="57"/>
        <v>247</v>
      </c>
      <c r="AA83" s="1">
        <f t="shared" si="56"/>
        <v>-14</v>
      </c>
      <c r="AB83" s="1">
        <f t="shared" si="58"/>
        <v>234</v>
      </c>
      <c r="AC83" s="2">
        <v>1</v>
      </c>
      <c r="AD83">
        <v>0.97512</v>
      </c>
      <c r="AE83">
        <v>-1.11853</v>
      </c>
      <c r="AF83" s="2">
        <v>181.3071</v>
      </c>
      <c r="AG83">
        <f t="shared" si="44"/>
        <v>0.09441843961672802</v>
      </c>
      <c r="AH83">
        <f t="shared" si="47"/>
        <v>10.59115151721731</v>
      </c>
    </row>
    <row r="84" spans="1:34" ht="12.75">
      <c r="A84">
        <v>3.4</v>
      </c>
      <c r="B84">
        <v>-0.00763</v>
      </c>
      <c r="C84">
        <v>1.13192</v>
      </c>
      <c r="D84" s="1">
        <v>100</v>
      </c>
      <c r="E84">
        <f t="shared" si="37"/>
        <v>100.00763</v>
      </c>
      <c r="F84">
        <f t="shared" si="38"/>
        <v>1.13192</v>
      </c>
      <c r="G84">
        <f t="shared" si="48"/>
        <v>234</v>
      </c>
      <c r="H84" s="1">
        <f t="shared" si="50"/>
        <v>49</v>
      </c>
      <c r="I84" s="1">
        <f t="shared" si="51"/>
        <v>37</v>
      </c>
      <c r="J84">
        <f t="shared" si="39"/>
        <v>100.01403552053732</v>
      </c>
      <c r="K84">
        <f t="shared" si="40"/>
        <v>179.35148701523656</v>
      </c>
      <c r="L84" s="2">
        <v>179.3515</v>
      </c>
      <c r="M84">
        <f t="shared" si="41"/>
        <v>0.13390000000000013</v>
      </c>
      <c r="N84">
        <f t="shared" si="42"/>
        <v>-0.32509999999999994</v>
      </c>
      <c r="O84">
        <f t="shared" si="43"/>
        <v>0.35159525025233207</v>
      </c>
      <c r="P84">
        <f t="shared" si="36"/>
        <v>157.61289770801898</v>
      </c>
      <c r="Q84">
        <f t="shared" si="52"/>
        <v>-21.73858930721758</v>
      </c>
      <c r="R84">
        <f t="shared" si="35"/>
        <v>0.9288936825014137</v>
      </c>
      <c r="S84">
        <f t="shared" si="53"/>
        <v>4.673405393243105</v>
      </c>
      <c r="T84">
        <f t="shared" si="49"/>
        <v>23.402807104107463</v>
      </c>
      <c r="U84" s="2">
        <v>179.3515</v>
      </c>
      <c r="V84">
        <f t="shared" si="45"/>
        <v>0.1065317225517255</v>
      </c>
      <c r="W84">
        <f t="shared" si="46"/>
        <v>9.386875346115419</v>
      </c>
      <c r="X84" s="2">
        <f t="shared" si="54"/>
        <v>24.8006761889605</v>
      </c>
      <c r="Y84">
        <f t="shared" si="55"/>
        <v>234</v>
      </c>
      <c r="Z84" s="2">
        <f t="shared" si="57"/>
        <v>248</v>
      </c>
      <c r="AA84" s="1">
        <f t="shared" si="56"/>
        <v>-14</v>
      </c>
      <c r="AB84" s="1">
        <f t="shared" si="58"/>
        <v>237</v>
      </c>
      <c r="AC84" s="2">
        <v>1</v>
      </c>
      <c r="AD84">
        <v>1.00763</v>
      </c>
      <c r="AE84">
        <v>-1.13192</v>
      </c>
      <c r="AF84" s="2">
        <v>181.3236</v>
      </c>
      <c r="AG84">
        <f t="shared" si="44"/>
        <v>0.0948400028590548</v>
      </c>
      <c r="AH84">
        <f t="shared" si="47"/>
        <v>10.544073912420021</v>
      </c>
    </row>
    <row r="85" spans="1:34" ht="12.75">
      <c r="A85">
        <v>3.5</v>
      </c>
      <c r="B85">
        <v>-0.03988</v>
      </c>
      <c r="C85">
        <v>1.14472</v>
      </c>
      <c r="D85" s="1">
        <v>100</v>
      </c>
      <c r="E85">
        <f t="shared" si="37"/>
        <v>100.03988</v>
      </c>
      <c r="F85">
        <f t="shared" si="38"/>
        <v>1.14472</v>
      </c>
      <c r="G85">
        <f t="shared" si="48"/>
        <v>235</v>
      </c>
      <c r="H85" s="1">
        <f t="shared" si="50"/>
        <v>46</v>
      </c>
      <c r="I85" s="1">
        <f t="shared" si="51"/>
        <v>36</v>
      </c>
      <c r="J85">
        <f t="shared" si="39"/>
        <v>100.04642909316054</v>
      </c>
      <c r="K85">
        <f t="shared" si="40"/>
        <v>179.34436553237128</v>
      </c>
      <c r="L85" s="2">
        <v>179.3444</v>
      </c>
      <c r="M85">
        <f t="shared" si="41"/>
        <v>0.12799999999999923</v>
      </c>
      <c r="N85">
        <f t="shared" si="42"/>
        <v>-0.3225</v>
      </c>
      <c r="O85">
        <f t="shared" si="43"/>
        <v>0.3469729816570734</v>
      </c>
      <c r="P85">
        <f t="shared" si="36"/>
        <v>158.35031577484867</v>
      </c>
      <c r="Q85">
        <f t="shared" si="52"/>
        <v>-20.994049757522617</v>
      </c>
      <c r="R85">
        <f t="shared" si="35"/>
        <v>0.9336273073668371</v>
      </c>
      <c r="S85">
        <f t="shared" si="53"/>
        <v>4.676056549406463</v>
      </c>
      <c r="T85">
        <f t="shared" si="49"/>
        <v>23.509285818632108</v>
      </c>
      <c r="U85" s="2">
        <v>179.3444</v>
      </c>
      <c r="V85">
        <f t="shared" si="45"/>
        <v>0.10647871452464486</v>
      </c>
      <c r="W85">
        <f t="shared" si="46"/>
        <v>9.391548390345628</v>
      </c>
      <c r="X85" s="2">
        <f t="shared" si="54"/>
        <v>24.895470314801802</v>
      </c>
      <c r="Y85">
        <f t="shared" si="55"/>
        <v>235</v>
      </c>
      <c r="Z85" s="2">
        <f t="shared" si="57"/>
        <v>249</v>
      </c>
      <c r="AA85" s="1">
        <f t="shared" si="56"/>
        <v>-14</v>
      </c>
      <c r="AB85" s="1">
        <f t="shared" si="58"/>
        <v>240</v>
      </c>
      <c r="AC85" s="2">
        <v>1</v>
      </c>
      <c r="AD85">
        <v>1.03988</v>
      </c>
      <c r="AE85">
        <v>-1.14472</v>
      </c>
      <c r="AF85" s="2">
        <v>181.3395</v>
      </c>
      <c r="AG85">
        <f t="shared" si="44"/>
        <v>0.09479412584130031</v>
      </c>
      <c r="AH85">
        <f t="shared" si="47"/>
        <v>10.549176872775336</v>
      </c>
    </row>
    <row r="86" spans="1:34" ht="12.75">
      <c r="A86">
        <v>3.6</v>
      </c>
      <c r="B86">
        <v>-0.07185</v>
      </c>
      <c r="C86">
        <v>1.15696</v>
      </c>
      <c r="D86" s="1">
        <v>100</v>
      </c>
      <c r="E86">
        <f t="shared" si="37"/>
        <v>100.07185</v>
      </c>
      <c r="F86">
        <f t="shared" si="38"/>
        <v>1.15696</v>
      </c>
      <c r="G86">
        <f t="shared" si="48"/>
        <v>236</v>
      </c>
      <c r="H86" s="1">
        <f t="shared" si="50"/>
        <v>43</v>
      </c>
      <c r="I86" s="1">
        <f t="shared" si="51"/>
        <v>34</v>
      </c>
      <c r="J86">
        <f t="shared" si="39"/>
        <v>100.07853775342693</v>
      </c>
      <c r="K86">
        <f t="shared" si="40"/>
        <v>179.3375674123205</v>
      </c>
      <c r="L86" s="2">
        <v>179.3376</v>
      </c>
      <c r="M86">
        <f t="shared" si="41"/>
        <v>0.12240000000000029</v>
      </c>
      <c r="N86">
        <f t="shared" si="42"/>
        <v>-0.3197</v>
      </c>
      <c r="O86">
        <f t="shared" si="43"/>
        <v>0.34233003081821506</v>
      </c>
      <c r="P86">
        <f t="shared" si="36"/>
        <v>159.04866602114816</v>
      </c>
      <c r="Q86">
        <f t="shared" si="52"/>
        <v>-20.288901391172345</v>
      </c>
      <c r="R86">
        <f t="shared" si="35"/>
        <v>0.9379651647515127</v>
      </c>
      <c r="S86">
        <f t="shared" si="53"/>
        <v>4.678906356244203</v>
      </c>
      <c r="T86">
        <f t="shared" si="49"/>
        <v>23.615707550685386</v>
      </c>
      <c r="U86" s="2">
        <v>179.3376</v>
      </c>
      <c r="V86">
        <f t="shared" si="45"/>
        <v>0.10642173205327765</v>
      </c>
      <c r="W86">
        <f t="shared" si="46"/>
        <v>9.396577002706293</v>
      </c>
      <c r="X86" s="2">
        <f t="shared" si="54"/>
        <v>24.989301288295245</v>
      </c>
      <c r="Y86">
        <f t="shared" si="55"/>
        <v>236</v>
      </c>
      <c r="Z86" s="2">
        <f t="shared" si="57"/>
        <v>250</v>
      </c>
      <c r="AA86" s="1">
        <f t="shared" si="56"/>
        <v>-14</v>
      </c>
      <c r="AB86" s="1">
        <f t="shared" si="58"/>
        <v>243</v>
      </c>
      <c r="AC86" s="2">
        <v>1</v>
      </c>
      <c r="AD86">
        <v>1.07185</v>
      </c>
      <c r="AE86">
        <v>-1.15696</v>
      </c>
      <c r="AF86" s="2">
        <v>181.3547</v>
      </c>
      <c r="AG86">
        <f t="shared" si="44"/>
        <v>0.09383097349344283</v>
      </c>
      <c r="AH86">
        <f t="shared" si="47"/>
        <v>10.657461633070266</v>
      </c>
    </row>
    <row r="87" spans="1:34" ht="12.75">
      <c r="A87">
        <v>3.7</v>
      </c>
      <c r="B87">
        <v>-0.10357</v>
      </c>
      <c r="C87">
        <v>1.16866</v>
      </c>
      <c r="D87" s="1">
        <v>100</v>
      </c>
      <c r="E87">
        <f>D87-B87</f>
        <v>100.10357</v>
      </c>
      <c r="F87">
        <f>C87</f>
        <v>1.16866</v>
      </c>
      <c r="G87">
        <f t="shared" si="48"/>
        <v>237</v>
      </c>
      <c r="H87" s="1">
        <f t="shared" si="50"/>
        <v>40</v>
      </c>
      <c r="I87" s="1">
        <f t="shared" si="51"/>
        <v>33</v>
      </c>
      <c r="J87">
        <f>SQRT(F87^2+E87^2)</f>
        <v>100.11039153324944</v>
      </c>
      <c r="K87">
        <f>180-57.3*ATAN(F87/E87)</f>
        <v>179.331081039651</v>
      </c>
      <c r="L87" s="2">
        <v>179.3311</v>
      </c>
      <c r="M87">
        <f t="shared" si="41"/>
        <v>0.11700000000000044</v>
      </c>
      <c r="N87">
        <f t="shared" si="42"/>
        <v>-0.3172</v>
      </c>
      <c r="O87">
        <f t="shared" si="43"/>
        <v>0.3380899880209411</v>
      </c>
      <c r="P87">
        <f t="shared" si="36"/>
        <v>159.75188853017846</v>
      </c>
      <c r="Q87">
        <f t="shared" si="52"/>
        <v>-19.579192509472534</v>
      </c>
      <c r="R87">
        <f t="shared" si="35"/>
        <v>0.9421876473382271</v>
      </c>
      <c r="S87">
        <f t="shared" si="53"/>
        <v>4.6814557895979405</v>
      </c>
      <c r="T87">
        <f t="shared" si="49"/>
        <v>23.722078306649887</v>
      </c>
      <c r="U87" s="2">
        <v>179.3311</v>
      </c>
      <c r="V87">
        <f t="shared" si="45"/>
        <v>0.10637075596450174</v>
      </c>
      <c r="W87">
        <f t="shared" si="46"/>
        <v>9.401080127076675</v>
      </c>
      <c r="X87" s="2">
        <f t="shared" si="54"/>
        <v>25.084457321094828</v>
      </c>
      <c r="Y87">
        <f t="shared" si="55"/>
        <v>237</v>
      </c>
      <c r="Z87" s="2">
        <f t="shared" si="57"/>
        <v>251</v>
      </c>
      <c r="AA87" s="1">
        <f t="shared" si="56"/>
        <v>-14</v>
      </c>
      <c r="AB87" s="1">
        <f t="shared" si="58"/>
        <v>246</v>
      </c>
      <c r="AC87" s="2">
        <v>1</v>
      </c>
      <c r="AD87">
        <v>1.10357</v>
      </c>
      <c r="AE87">
        <v>-1.16866</v>
      </c>
      <c r="AF87" s="2">
        <v>181.3693</v>
      </c>
      <c r="AG87">
        <f t="shared" si="44"/>
        <v>0.09515603279958285</v>
      </c>
      <c r="AH87">
        <f t="shared" si="47"/>
        <v>10.509055186298013</v>
      </c>
    </row>
    <row r="88" spans="1:34" ht="12.75">
      <c r="A88">
        <v>3.8</v>
      </c>
      <c r="B88">
        <v>-0.13501</v>
      </c>
      <c r="C88">
        <v>1.17984</v>
      </c>
      <c r="D88" s="1">
        <v>100</v>
      </c>
      <c r="E88">
        <f>D88-B88</f>
        <v>100.13501</v>
      </c>
      <c r="F88">
        <f>C88</f>
        <v>1.17984</v>
      </c>
      <c r="G88">
        <f t="shared" si="48"/>
        <v>238</v>
      </c>
      <c r="H88" s="1">
        <f t="shared" si="50"/>
        <v>36</v>
      </c>
      <c r="I88" s="1">
        <f t="shared" si="51"/>
        <v>32</v>
      </c>
      <c r="J88">
        <f>SQRT(F88^2+E88^2)</f>
        <v>100.14196048672953</v>
      </c>
      <c r="K88">
        <f>180-57.3*ATAN(F88/E88)</f>
        <v>179.32489442205082</v>
      </c>
      <c r="L88" s="2">
        <v>179.3249</v>
      </c>
      <c r="M88">
        <f t="shared" si="41"/>
        <v>0.11179999999999968</v>
      </c>
      <c r="N88">
        <f t="shared" si="42"/>
        <v>-0.31439999999999996</v>
      </c>
      <c r="O88">
        <f t="shared" si="43"/>
        <v>0.3336863797040567</v>
      </c>
      <c r="P88">
        <f t="shared" si="36"/>
        <v>160.42327511466038</v>
      </c>
      <c r="Q88">
        <f t="shared" si="52"/>
        <v>-18.901619307390433</v>
      </c>
      <c r="R88">
        <f t="shared" si="35"/>
        <v>0.9460840749818081</v>
      </c>
      <c r="S88">
        <f t="shared" si="53"/>
        <v>4.684304630123659</v>
      </c>
      <c r="T88">
        <f t="shared" si="49"/>
        <v>23.82839209734591</v>
      </c>
      <c r="U88" s="2">
        <v>179.3249</v>
      </c>
      <c r="V88">
        <f t="shared" si="45"/>
        <v>0.10631379069602076</v>
      </c>
      <c r="W88">
        <f t="shared" si="46"/>
        <v>9.406117432678743</v>
      </c>
      <c r="X88" s="2">
        <f t="shared" si="54"/>
        <v>25.178191299246464</v>
      </c>
      <c r="Y88">
        <f t="shared" si="55"/>
        <v>238</v>
      </c>
      <c r="Z88" s="2">
        <f t="shared" si="57"/>
        <v>252</v>
      </c>
      <c r="AA88" s="1">
        <f t="shared" si="56"/>
        <v>-14</v>
      </c>
      <c r="AB88" s="1">
        <f t="shared" si="58"/>
        <v>249</v>
      </c>
      <c r="AC88" s="2">
        <v>1</v>
      </c>
      <c r="AD88">
        <v>1.13501</v>
      </c>
      <c r="AE88">
        <v>-1.17984</v>
      </c>
      <c r="AF88" s="2">
        <v>181.3832</v>
      </c>
      <c r="AG88">
        <f t="shared" si="44"/>
        <v>0.09373397815163642</v>
      </c>
      <c r="AH88">
        <f t="shared" si="47"/>
        <v>10.66848990856089</v>
      </c>
    </row>
    <row r="89" spans="1:34" ht="12.75">
      <c r="A89">
        <v>3.9</v>
      </c>
      <c r="B89">
        <v>-0.16619</v>
      </c>
      <c r="C89">
        <v>1.19053</v>
      </c>
      <c r="D89" s="1">
        <v>100</v>
      </c>
      <c r="E89">
        <f>D89-B89</f>
        <v>100.16619</v>
      </c>
      <c r="F89">
        <f>C89</f>
        <v>1.19053</v>
      </c>
      <c r="G89">
        <f t="shared" si="48"/>
        <v>239</v>
      </c>
      <c r="H89" s="1">
        <f t="shared" si="50"/>
        <v>33</v>
      </c>
      <c r="I89" s="1">
        <f t="shared" si="51"/>
        <v>31</v>
      </c>
      <c r="J89">
        <f>SQRT(F89^2+E89^2)</f>
        <v>100.1732648005295</v>
      </c>
      <c r="K89">
        <f>180-57.3*ATAN(F89/E89)</f>
        <v>179.31899020016735</v>
      </c>
      <c r="L89" s="2">
        <v>179.319</v>
      </c>
      <c r="M89">
        <f t="shared" si="41"/>
        <v>0.10690000000000088</v>
      </c>
      <c r="N89">
        <f t="shared" si="42"/>
        <v>-0.31180000000000013</v>
      </c>
      <c r="O89">
        <f t="shared" si="43"/>
        <v>0.3296162162272971</v>
      </c>
      <c r="P89">
        <f t="shared" si="36"/>
        <v>161.07443140216085</v>
      </c>
      <c r="Q89">
        <f t="shared" si="52"/>
        <v>-18.244558798006494</v>
      </c>
      <c r="R89">
        <f t="shared" si="35"/>
        <v>0.9497362047089934</v>
      </c>
      <c r="S89">
        <f t="shared" si="53"/>
        <v>4.686951545789748</v>
      </c>
      <c r="T89">
        <f t="shared" si="49"/>
        <v>23.934652960105897</v>
      </c>
      <c r="U89" s="2">
        <v>179.319</v>
      </c>
      <c r="V89">
        <f t="shared" si="45"/>
        <v>0.10626086275998858</v>
      </c>
      <c r="W89">
        <f t="shared" si="46"/>
        <v>9.410802566686288</v>
      </c>
      <c r="X89" s="2">
        <f t="shared" si="54"/>
        <v>25.272797184241075</v>
      </c>
      <c r="Y89">
        <f t="shared" si="55"/>
        <v>239</v>
      </c>
      <c r="Z89" s="2">
        <f t="shared" si="57"/>
        <v>253</v>
      </c>
      <c r="AA89" s="1">
        <f t="shared" si="56"/>
        <v>-14</v>
      </c>
      <c r="AB89" s="1">
        <f t="shared" si="58"/>
        <v>252</v>
      </c>
      <c r="AC89" s="2">
        <v>1</v>
      </c>
      <c r="AD89">
        <v>1.16619</v>
      </c>
      <c r="AE89">
        <v>-1.19053</v>
      </c>
      <c r="AF89" s="2">
        <v>181.3967</v>
      </c>
      <c r="AG89">
        <f t="shared" si="44"/>
        <v>0.09460588499461053</v>
      </c>
      <c r="AH89">
        <f t="shared" si="47"/>
        <v>10.570166962202906</v>
      </c>
    </row>
    <row r="90" spans="1:34" ht="12.75">
      <c r="A90">
        <v>4</v>
      </c>
      <c r="B90">
        <v>-0.19711</v>
      </c>
      <c r="C90">
        <v>1.20076</v>
      </c>
      <c r="D90" s="1">
        <v>100</v>
      </c>
      <c r="E90">
        <f>D90-B90</f>
        <v>100.19711</v>
      </c>
      <c r="F90">
        <f>C90</f>
        <v>1.20076</v>
      </c>
      <c r="G90">
        <f t="shared" si="48"/>
        <v>240</v>
      </c>
      <c r="H90" s="1">
        <f t="shared" si="50"/>
        <v>30</v>
      </c>
      <c r="I90" s="1">
        <f t="shared" si="51"/>
        <v>30</v>
      </c>
      <c r="J90">
        <f>SQRT(F90^2+E90^2)</f>
        <v>100.20430468263176</v>
      </c>
      <c r="K90">
        <f>180-57.3*ATAN(F90/E90)</f>
        <v>179.31335090876019</v>
      </c>
      <c r="L90" s="2">
        <v>179.3134</v>
      </c>
      <c r="M90">
        <f t="shared" si="41"/>
        <v>0.10229999999999961</v>
      </c>
      <c r="N90">
        <f t="shared" si="42"/>
        <v>-0.30920000000000003</v>
      </c>
      <c r="O90">
        <f t="shared" si="43"/>
        <v>0.32568378835919964</v>
      </c>
      <c r="P90">
        <f t="shared" si="36"/>
        <v>161.69165690033</v>
      </c>
      <c r="Q90">
        <f t="shared" si="52"/>
        <v>-17.621694008430183</v>
      </c>
      <c r="R90">
        <f t="shared" si="35"/>
        <v>0.9530829702212743</v>
      </c>
      <c r="S90">
        <f t="shared" si="53"/>
        <v>4.689596327637697</v>
      </c>
      <c r="T90">
        <f t="shared" si="49"/>
        <v>24.04086093652635</v>
      </c>
      <c r="U90" s="2">
        <v>179.3134</v>
      </c>
      <c r="V90">
        <f t="shared" si="45"/>
        <v>0.10620797642045332</v>
      </c>
      <c r="W90">
        <f t="shared" si="46"/>
        <v>9.415488682707092</v>
      </c>
      <c r="X90" s="2">
        <f t="shared" si="54"/>
        <v>25.36736249388611</v>
      </c>
      <c r="Y90">
        <f t="shared" si="55"/>
        <v>240</v>
      </c>
      <c r="Z90" s="2">
        <f t="shared" si="57"/>
        <v>254</v>
      </c>
      <c r="AA90" s="1">
        <f t="shared" si="56"/>
        <v>-14</v>
      </c>
      <c r="AB90" s="1">
        <f t="shared" si="58"/>
        <v>255</v>
      </c>
      <c r="AC90" s="2">
        <v>1</v>
      </c>
      <c r="AD90">
        <v>1.19711</v>
      </c>
      <c r="AE90">
        <v>-1.20076</v>
      </c>
      <c r="AF90" s="2">
        <v>181.4095</v>
      </c>
      <c r="AG90">
        <f t="shared" si="44"/>
        <v>0.09456530964503429</v>
      </c>
      <c r="AH90">
        <f t="shared" si="47"/>
        <v>10.574702327456619</v>
      </c>
    </row>
    <row r="97" spans="10:13" ht="12.75">
      <c r="J97" t="s">
        <v>6</v>
      </c>
      <c r="K97" t="s">
        <v>6</v>
      </c>
      <c r="M97" t="s">
        <v>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2007-06-10T23:17:13Z</cp:lastPrinted>
  <dcterms:created xsi:type="dcterms:W3CDTF">2007-05-22T00:16:11Z</dcterms:created>
  <dcterms:modified xsi:type="dcterms:W3CDTF">2007-06-26T07:13:33Z</dcterms:modified>
  <cp:category/>
  <cp:version/>
  <cp:contentType/>
  <cp:contentStatus/>
</cp:coreProperties>
</file>