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<sst xmlns="http://schemas.openxmlformats.org/spreadsheetml/2006/main" count="78" uniqueCount="45">
  <si>
    <t>t</t>
  </si>
  <si>
    <t>Xobs</t>
  </si>
  <si>
    <t>X</t>
  </si>
  <si>
    <t>Y</t>
  </si>
  <si>
    <t>degrees</t>
  </si>
  <si>
    <t>Phi</t>
  </si>
  <si>
    <t xml:space="preserve"> </t>
  </si>
  <si>
    <t>T</t>
  </si>
  <si>
    <t>P</t>
  </si>
  <si>
    <t>Cos(P-T)</t>
  </si>
  <si>
    <t>C=5</t>
  </si>
  <si>
    <t>This spreadsheet models a star traveling in a circle of radius "one" that periodically emits light toward a remote observer.</t>
  </si>
  <si>
    <t>At[c]</t>
  </si>
  <si>
    <t>At[c+v]</t>
  </si>
  <si>
    <t>The star orbits at an arbitrary speed of "one"</t>
  </si>
  <si>
    <t>The speed of light can be set to various values.</t>
  </si>
  <si>
    <t>Rso</t>
  </si>
  <si>
    <t>c+v</t>
  </si>
  <si>
    <t>Theta</t>
  </si>
  <si>
    <t xml:space="preserve">x </t>
  </si>
  <si>
    <t>y</t>
  </si>
  <si>
    <t>Position</t>
  </si>
  <si>
    <t>dY/dX</t>
  </si>
  <si>
    <t>dY/(.1)</t>
  </si>
  <si>
    <t>dX/(.1)</t>
  </si>
  <si>
    <t>V</t>
  </si>
  <si>
    <t>Phi-Th</t>
  </si>
  <si>
    <t>C-Cos(P-T)</t>
  </si>
  <si>
    <t>Speed of Light</t>
  </si>
  <si>
    <t>Obs Dst</t>
  </si>
  <si>
    <t>(P-T)</t>
  </si>
  <si>
    <t>dT</t>
  </si>
  <si>
    <t>dT ©</t>
  </si>
  <si>
    <t>"C"</t>
  </si>
  <si>
    <t>"C+V"</t>
  </si>
  <si>
    <t>Freq</t>
  </si>
  <si>
    <t>Dupl</t>
  </si>
  <si>
    <t>Bins</t>
  </si>
  <si>
    <t>X(g)</t>
  </si>
  <si>
    <t>Y(g)</t>
  </si>
  <si>
    <t>graph</t>
  </si>
  <si>
    <t>Time</t>
  </si>
  <si>
    <t>order</t>
  </si>
  <si>
    <t>At</t>
  </si>
  <si>
    <t>Y-Z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</si>
</sst>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sz val="10"/>
      <color indexed="10"/>
      <name val="Arial"/>
      <family val="2"/>
    </font>
    <font>
      <b/>
      <sz val="10"/>
      <name val="Arial"/>
      <family val="0"/>
    </font>
    <font>
      <sz val="10"/>
      <color indexed="17"/>
      <name val="Arial"/>
      <family val="2"/>
    </font>
    <font>
      <sz val="10"/>
      <color indexed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Sine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Sheet1!$A$51:$A$90</c:f>
              <c:numCache>
                <c:ptCount val="6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4.4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</c:numCache>
            </c:numRef>
          </c:xVal>
          <c:yVal>
            <c:numRef>
              <c:f>Sheet1!$C$51:$C$90</c:f>
              <c:numCache>
                <c:ptCount val="60"/>
                <c:pt idx="0">
                  <c:v>-0.06</c:v>
                </c:pt>
                <c:pt idx="1">
                  <c:v>-0.11952</c:v>
                </c:pt>
                <c:pt idx="2">
                  <c:v>-0.1781</c:v>
                </c:pt>
                <c:pt idx="3">
                  <c:v>-0.23532</c:v>
                </c:pt>
                <c:pt idx="4">
                  <c:v>-0.29084</c:v>
                </c:pt>
                <c:pt idx="5">
                  <c:v>-0.3444</c:v>
                </c:pt>
                <c:pt idx="6">
                  <c:v>-0.39581</c:v>
                </c:pt>
                <c:pt idx="7">
                  <c:v>-0.44496</c:v>
                </c:pt>
                <c:pt idx="8">
                  <c:v>-0.49182</c:v>
                </c:pt>
                <c:pt idx="9">
                  <c:v>-0.53637</c:v>
                </c:pt>
                <c:pt idx="10">
                  <c:v>-0.57867</c:v>
                </c:pt>
                <c:pt idx="11">
                  <c:v>-0.61879</c:v>
                </c:pt>
                <c:pt idx="12">
                  <c:v>-0.65682</c:v>
                </c:pt>
                <c:pt idx="13">
                  <c:v>-0.69285</c:v>
                </c:pt>
                <c:pt idx="14">
                  <c:v>-0.727</c:v>
                </c:pt>
                <c:pt idx="15">
                  <c:v>-0.75935</c:v>
                </c:pt>
                <c:pt idx="16">
                  <c:v>-0.79003</c:v>
                </c:pt>
                <c:pt idx="17">
                  <c:v>-0.81912</c:v>
                </c:pt>
                <c:pt idx="18">
                  <c:v>-0.84673</c:v>
                </c:pt>
                <c:pt idx="19">
                  <c:v>-0.87295</c:v>
                </c:pt>
                <c:pt idx="20">
                  <c:v>-0.89786</c:v>
                </c:pt>
                <c:pt idx="21">
                  <c:v>-0.92153</c:v>
                </c:pt>
                <c:pt idx="22">
                  <c:v>-0.94405</c:v>
                </c:pt>
                <c:pt idx="23">
                  <c:v>-0.96548</c:v>
                </c:pt>
                <c:pt idx="24">
                  <c:v>-0.98589</c:v>
                </c:pt>
                <c:pt idx="25">
                  <c:v>-1.00533</c:v>
                </c:pt>
                <c:pt idx="26">
                  <c:v>-1.02386</c:v>
                </c:pt>
                <c:pt idx="27">
                  <c:v>-1.04153</c:v>
                </c:pt>
                <c:pt idx="28">
                  <c:v>-1.05839</c:v>
                </c:pt>
                <c:pt idx="29">
                  <c:v>-1.07448</c:v>
                </c:pt>
                <c:pt idx="30">
                  <c:v>-1.08984</c:v>
                </c:pt>
                <c:pt idx="31">
                  <c:v>-1.10452</c:v>
                </c:pt>
                <c:pt idx="32">
                  <c:v>-1.11853</c:v>
                </c:pt>
                <c:pt idx="33">
                  <c:v>-1.13192</c:v>
                </c:pt>
                <c:pt idx="34">
                  <c:v>-1.14472</c:v>
                </c:pt>
                <c:pt idx="35">
                  <c:v>-1.15696</c:v>
                </c:pt>
                <c:pt idx="36">
                  <c:v>-1.16866</c:v>
                </c:pt>
                <c:pt idx="37">
                  <c:v>-1.17984</c:v>
                </c:pt>
                <c:pt idx="38">
                  <c:v>-1.19053</c:v>
                </c:pt>
                <c:pt idx="39">
                  <c:v>-1.20076</c:v>
                </c:pt>
                <c:pt idx="40">
                  <c:v>-1.21053</c:v>
                </c:pt>
                <c:pt idx="41">
                  <c:v>-1.21988</c:v>
                </c:pt>
                <c:pt idx="42">
                  <c:v>-1.22881</c:v>
                </c:pt>
                <c:pt idx="43">
                  <c:v>-1.23735</c:v>
                </c:pt>
                <c:pt idx="44">
                  <c:v>-1.24551</c:v>
                </c:pt>
                <c:pt idx="45">
                  <c:v>-1.2533</c:v>
                </c:pt>
                <c:pt idx="46">
                  <c:v>-1.26075</c:v>
                </c:pt>
                <c:pt idx="47">
                  <c:v>-1.26786</c:v>
                </c:pt>
                <c:pt idx="48">
                  <c:v>-1.27464</c:v>
                </c:pt>
                <c:pt idx="49">
                  <c:v>-1.28112</c:v>
                </c:pt>
                <c:pt idx="50">
                  <c:v>-1.28729</c:v>
                </c:pt>
                <c:pt idx="51">
                  <c:v>-1.29317</c:v>
                </c:pt>
                <c:pt idx="52">
                  <c:v>-1.29877</c:v>
                </c:pt>
                <c:pt idx="53">
                  <c:v>-1.3041</c:v>
                </c:pt>
                <c:pt idx="54">
                  <c:v>-1.30917</c:v>
                </c:pt>
                <c:pt idx="55">
                  <c:v>-1.31398</c:v>
                </c:pt>
                <c:pt idx="56">
                  <c:v>-1.31856</c:v>
                </c:pt>
                <c:pt idx="57">
                  <c:v>-1.32289</c:v>
                </c:pt>
                <c:pt idx="58">
                  <c:v>-1.327</c:v>
                </c:pt>
                <c:pt idx="59">
                  <c:v>-1.33088</c:v>
                </c:pt>
              </c:numCache>
            </c:numRef>
          </c:yVal>
          <c:smooth val="0"/>
        </c:ser>
        <c:axId val="6448514"/>
        <c:axId val="58036627"/>
      </c:scatterChart>
      <c:valAx>
        <c:axId val="6448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36627"/>
        <c:crosses val="autoZero"/>
        <c:crossBetween val="midCat"/>
        <c:dispUnits/>
      </c:valAx>
      <c:valAx>
        <c:axId val="580366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485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1/(dT/dt) vs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9"/>
                <c:pt idx="0">
                  <c:v>-5.9</c:v>
                </c:pt>
                <c:pt idx="1">
                  <c:v>-5.8</c:v>
                </c:pt>
                <c:pt idx="2">
                  <c:v>-5.7</c:v>
                </c:pt>
                <c:pt idx="3">
                  <c:v>-5.6</c:v>
                </c:pt>
                <c:pt idx="4">
                  <c:v>-5.5</c:v>
                </c:pt>
                <c:pt idx="5">
                  <c:v>-5.4</c:v>
                </c:pt>
                <c:pt idx="6">
                  <c:v>-5.3</c:v>
                </c:pt>
                <c:pt idx="7">
                  <c:v>-5.2</c:v>
                </c:pt>
                <c:pt idx="8">
                  <c:v>-5.1</c:v>
                </c:pt>
                <c:pt idx="9">
                  <c:v>-5</c:v>
                </c:pt>
                <c:pt idx="10">
                  <c:v>-4.9</c:v>
                </c:pt>
                <c:pt idx="11">
                  <c:v>-4.8</c:v>
                </c:pt>
                <c:pt idx="12">
                  <c:v>-4.7</c:v>
                </c:pt>
                <c:pt idx="13">
                  <c:v>-4.6</c:v>
                </c:pt>
                <c:pt idx="14">
                  <c:v>-4.5</c:v>
                </c:pt>
                <c:pt idx="15">
                  <c:v>-4.4</c:v>
                </c:pt>
                <c:pt idx="16">
                  <c:v>-4.3</c:v>
                </c:pt>
                <c:pt idx="17">
                  <c:v>-4.2</c:v>
                </c:pt>
                <c:pt idx="18">
                  <c:v>-4.1</c:v>
                </c:pt>
                <c:pt idx="19">
                  <c:v>-4</c:v>
                </c:pt>
                <c:pt idx="20">
                  <c:v>-3.9</c:v>
                </c:pt>
                <c:pt idx="21">
                  <c:v>-3.8</c:v>
                </c:pt>
                <c:pt idx="22">
                  <c:v>-3.7</c:v>
                </c:pt>
                <c:pt idx="23">
                  <c:v>-3.6</c:v>
                </c:pt>
                <c:pt idx="24">
                  <c:v>-3.5</c:v>
                </c:pt>
                <c:pt idx="25">
                  <c:v>-3.4</c:v>
                </c:pt>
                <c:pt idx="26">
                  <c:v>-3.3</c:v>
                </c:pt>
                <c:pt idx="27">
                  <c:v>-3.2</c:v>
                </c:pt>
                <c:pt idx="28">
                  <c:v>-3.1</c:v>
                </c:pt>
                <c:pt idx="29">
                  <c:v>-3</c:v>
                </c:pt>
                <c:pt idx="30">
                  <c:v>-2.9</c:v>
                </c:pt>
                <c:pt idx="31">
                  <c:v>-2.8</c:v>
                </c:pt>
                <c:pt idx="32">
                  <c:v>-2.7</c:v>
                </c:pt>
                <c:pt idx="33">
                  <c:v>-2.6</c:v>
                </c:pt>
                <c:pt idx="34">
                  <c:v>-2.5</c:v>
                </c:pt>
                <c:pt idx="35">
                  <c:v>-2.4</c:v>
                </c:pt>
                <c:pt idx="36">
                  <c:v>-2.3</c:v>
                </c:pt>
                <c:pt idx="37">
                  <c:v>-2.2</c:v>
                </c:pt>
                <c:pt idx="38">
                  <c:v>-2.1</c:v>
                </c:pt>
                <c:pt idx="39">
                  <c:v>-2</c:v>
                </c:pt>
                <c:pt idx="40">
                  <c:v>-1.9</c:v>
                </c:pt>
                <c:pt idx="41">
                  <c:v>-1.8</c:v>
                </c:pt>
                <c:pt idx="42">
                  <c:v>-1.7</c:v>
                </c:pt>
                <c:pt idx="43">
                  <c:v>-1.6</c:v>
                </c:pt>
                <c:pt idx="44">
                  <c:v>-1.5</c:v>
                </c:pt>
                <c:pt idx="45">
                  <c:v>-1.4</c:v>
                </c:pt>
                <c:pt idx="46">
                  <c:v>-1.3</c:v>
                </c:pt>
                <c:pt idx="47">
                  <c:v>-1.2</c:v>
                </c:pt>
                <c:pt idx="48">
                  <c:v>-1.1</c:v>
                </c:pt>
                <c:pt idx="49">
                  <c:v>-1</c:v>
                </c:pt>
                <c:pt idx="50">
                  <c:v>-0.9</c:v>
                </c:pt>
                <c:pt idx="51">
                  <c:v>-0.8</c:v>
                </c:pt>
                <c:pt idx="52">
                  <c:v>-0.7</c:v>
                </c:pt>
                <c:pt idx="53">
                  <c:v>-0.6</c:v>
                </c:pt>
                <c:pt idx="54">
                  <c:v>-0.5</c:v>
                </c:pt>
                <c:pt idx="55">
                  <c:v>-0.4</c:v>
                </c:pt>
                <c:pt idx="56">
                  <c:v>-0.3</c:v>
                </c:pt>
                <c:pt idx="57">
                  <c:v>-0.2</c:v>
                </c:pt>
                <c:pt idx="58">
                  <c:v>-0.1</c:v>
                </c:pt>
                <c:pt idx="59">
                  <c:v>0</c:v>
                </c:pt>
                <c:pt idx="60">
                  <c:v>0.1</c:v>
                </c:pt>
                <c:pt idx="61">
                  <c:v>0.2</c:v>
                </c:pt>
                <c:pt idx="62">
                  <c:v>0.3</c:v>
                </c:pt>
                <c:pt idx="63">
                  <c:v>0.4</c:v>
                </c:pt>
                <c:pt idx="64">
                  <c:v>0.5</c:v>
                </c:pt>
                <c:pt idx="65">
                  <c:v>0.6</c:v>
                </c:pt>
                <c:pt idx="66">
                  <c:v>0.7</c:v>
                </c:pt>
                <c:pt idx="67">
                  <c:v>0.8</c:v>
                </c:pt>
                <c:pt idx="68">
                  <c:v>0.9</c:v>
                </c:pt>
                <c:pt idx="69">
                  <c:v>1</c:v>
                </c:pt>
                <c:pt idx="70">
                  <c:v>1.1</c:v>
                </c:pt>
                <c:pt idx="71">
                  <c:v>1.2</c:v>
                </c:pt>
                <c:pt idx="72">
                  <c:v>1.3</c:v>
                </c:pt>
                <c:pt idx="73">
                  <c:v>1.4</c:v>
                </c:pt>
                <c:pt idx="74">
                  <c:v>1.5</c:v>
                </c:pt>
                <c:pt idx="75">
                  <c:v>1.6</c:v>
                </c:pt>
                <c:pt idx="76">
                  <c:v>1.7</c:v>
                </c:pt>
                <c:pt idx="77">
                  <c:v>1.8</c:v>
                </c:pt>
                <c:pt idx="78">
                  <c:v>1.9</c:v>
                </c:pt>
                <c:pt idx="79">
                  <c:v>2</c:v>
                </c:pt>
                <c:pt idx="80">
                  <c:v>2.1</c:v>
                </c:pt>
                <c:pt idx="81">
                  <c:v>2.2</c:v>
                </c:pt>
                <c:pt idx="82">
                  <c:v>2.3</c:v>
                </c:pt>
                <c:pt idx="83">
                  <c:v>2.4</c:v>
                </c:pt>
                <c:pt idx="84">
                  <c:v>2.5</c:v>
                </c:pt>
                <c:pt idx="85">
                  <c:v>2.6</c:v>
                </c:pt>
                <c:pt idx="86">
                  <c:v>2.7</c:v>
                </c:pt>
                <c:pt idx="87">
                  <c:v>2.8</c:v>
                </c:pt>
                <c:pt idx="88">
                  <c:v>2.9</c:v>
                </c:pt>
                <c:pt idx="89">
                  <c:v>3</c:v>
                </c:pt>
                <c:pt idx="90">
                  <c:v>3.1</c:v>
                </c:pt>
                <c:pt idx="91">
                  <c:v>3.2</c:v>
                </c:pt>
                <c:pt idx="92">
                  <c:v>3.3</c:v>
                </c:pt>
                <c:pt idx="93">
                  <c:v>3.4</c:v>
                </c:pt>
                <c:pt idx="94">
                  <c:v>3.5</c:v>
                </c:pt>
                <c:pt idx="95">
                  <c:v>3.6</c:v>
                </c:pt>
                <c:pt idx="96">
                  <c:v>3.7</c:v>
                </c:pt>
                <c:pt idx="97">
                  <c:v>3.8</c:v>
                </c:pt>
                <c:pt idx="98">
                  <c:v>3.9</c:v>
                </c:pt>
                <c:pt idx="99">
                  <c:v>4</c:v>
                </c:pt>
                <c:pt idx="100">
                  <c:v>4.1</c:v>
                </c:pt>
                <c:pt idx="101">
                  <c:v>4.2</c:v>
                </c:pt>
                <c:pt idx="102">
                  <c:v>4.3</c:v>
                </c:pt>
                <c:pt idx="103">
                  <c:v>4.4</c:v>
                </c:pt>
                <c:pt idx="104">
                  <c:v>4.5</c:v>
                </c:pt>
                <c:pt idx="105">
                  <c:v>4.6</c:v>
                </c:pt>
                <c:pt idx="106">
                  <c:v>4.7</c:v>
                </c:pt>
                <c:pt idx="107">
                  <c:v>4.8</c:v>
                </c:pt>
                <c:pt idx="108">
                  <c:v>4.9</c:v>
                </c:pt>
                <c:pt idx="109">
                  <c:v>5</c:v>
                </c:pt>
                <c:pt idx="110">
                  <c:v>5.1</c:v>
                </c:pt>
                <c:pt idx="111">
                  <c:v>5.2</c:v>
                </c:pt>
                <c:pt idx="112">
                  <c:v>5.3</c:v>
                </c:pt>
                <c:pt idx="113">
                  <c:v>5.4</c:v>
                </c:pt>
                <c:pt idx="114">
                  <c:v>5.5</c:v>
                </c:pt>
                <c:pt idx="115">
                  <c:v>5.6</c:v>
                </c:pt>
                <c:pt idx="116">
                  <c:v>5.7</c:v>
                </c:pt>
                <c:pt idx="117">
                  <c:v>5.8</c:v>
                </c:pt>
                <c:pt idx="118">
                  <c:v>5.9</c:v>
                </c:pt>
              </c:strCache>
            </c:strRef>
          </c:xVal>
          <c:yVal>
            <c:numRef>
              <c:f>Sheet1!$AH$10:$AH$90</c:f>
              <c:numCache>
                <c:ptCount val="119"/>
                <c:pt idx="1">
                  <c:v>8.723081874733484</c:v>
                </c:pt>
                <c:pt idx="2">
                  <c:v>8.718225958194514</c:v>
                </c:pt>
                <c:pt idx="3">
                  <c:v>8.715151120953632</c:v>
                </c:pt>
                <c:pt idx="4">
                  <c:v>8.676446416313732</c:v>
                </c:pt>
                <c:pt idx="5">
                  <c:v>8.706531840968252</c:v>
                </c:pt>
                <c:pt idx="6">
                  <c:v>8.635525096793566</c:v>
                </c:pt>
                <c:pt idx="7">
                  <c:v>8.664253260881868</c:v>
                </c:pt>
                <c:pt idx="8">
                  <c:v>8.66001269558084</c:v>
                </c:pt>
                <c:pt idx="9">
                  <c:v>8.589660670612963</c:v>
                </c:pt>
                <c:pt idx="10">
                  <c:v>8.618329238427203</c:v>
                </c:pt>
                <c:pt idx="11">
                  <c:v>8.580048888730975</c:v>
                </c:pt>
                <c:pt idx="12">
                  <c:v>8.576165068537472</c:v>
                </c:pt>
                <c:pt idx="13">
                  <c:v>8.604366840898471</c:v>
                </c:pt>
                <c:pt idx="14">
                  <c:v>8.501271524207038</c:v>
                </c:pt>
                <c:pt idx="15">
                  <c:v>8.562062963883006</c:v>
                </c:pt>
                <c:pt idx="16">
                  <c:v>8.524515025475347</c:v>
                </c:pt>
                <c:pt idx="17">
                  <c:v>8.48697862673612</c:v>
                </c:pt>
                <c:pt idx="18">
                  <c:v>8.51496459335346</c:v>
                </c:pt>
                <c:pt idx="19">
                  <c:v>8.476947951833527</c:v>
                </c:pt>
                <c:pt idx="20">
                  <c:v>8.472746815298711</c:v>
                </c:pt>
                <c:pt idx="21">
                  <c:v>8.46694300106788</c:v>
                </c:pt>
                <c:pt idx="22">
                  <c:v>8.462250639448154</c:v>
                </c:pt>
                <c:pt idx="23">
                  <c:v>8.39318085053003</c:v>
                </c:pt>
                <c:pt idx="24">
                  <c:v>8.484422536821585</c:v>
                </c:pt>
                <c:pt idx="25">
                  <c:v>8.382494232545355</c:v>
                </c:pt>
                <c:pt idx="26">
                  <c:v>8.44145964189469</c:v>
                </c:pt>
                <c:pt idx="27">
                  <c:v>8.43640201717045</c:v>
                </c:pt>
                <c:pt idx="28">
                  <c:v>8.39963981569224</c:v>
                </c:pt>
                <c:pt idx="29">
                  <c:v>8.45946253472357</c:v>
                </c:pt>
                <c:pt idx="30">
                  <c:v>8.386782980530812</c:v>
                </c:pt>
                <c:pt idx="31">
                  <c:v>8.482458984910913</c:v>
                </c:pt>
                <c:pt idx="32">
                  <c:v>8.476426413320448</c:v>
                </c:pt>
                <c:pt idx="33">
                  <c:v>8.504778462613988</c:v>
                </c:pt>
                <c:pt idx="34">
                  <c:v>8.533401009328578</c:v>
                </c:pt>
                <c:pt idx="35">
                  <c:v>8.59649756090578</c:v>
                </c:pt>
                <c:pt idx="36">
                  <c:v>8.660504701867898</c:v>
                </c:pt>
                <c:pt idx="37">
                  <c:v>8.726394911341817</c:v>
                </c:pt>
                <c:pt idx="38">
                  <c:v>8.82903053682591</c:v>
                </c:pt>
                <c:pt idx="39">
                  <c:v>9.009922818017676</c:v>
                </c:pt>
                <c:pt idx="40">
                  <c:v>9.082592333611455</c:v>
                </c:pt>
                <c:pt idx="41">
                  <c:v>9.395580182250717</c:v>
                </c:pt>
                <c:pt idx="42">
                  <c:v>9.560308675075333</c:v>
                </c:pt>
                <c:pt idx="43">
                  <c:v>10.001777278855032</c:v>
                </c:pt>
                <c:pt idx="44">
                  <c:v>10.385021056539667</c:v>
                </c:pt>
                <c:pt idx="45">
                  <c:v>10.964683204014326</c:v>
                </c:pt>
                <c:pt idx="46">
                  <c:v>11.86391064372303</c:v>
                </c:pt>
                <c:pt idx="47">
                  <c:v>12.846695981392635</c:v>
                </c:pt>
                <c:pt idx="48">
                  <c:v>14.560068733898214</c:v>
                </c:pt>
                <c:pt idx="49">
                  <c:v>16.784175438733676</c:v>
                </c:pt>
                <c:pt idx="50">
                  <c:v>21.306862228334857</c:v>
                </c:pt>
                <c:pt idx="51">
                  <c:v>28.294074696926703</c:v>
                </c:pt>
                <c:pt idx="52">
                  <c:v>48.05322024757407</c:v>
                </c:pt>
                <c:pt idx="53">
                  <c:v>191.51759595279353</c:v>
                </c:pt>
                <c:pt idx="54">
                  <c:v>-109.64754072612027</c:v>
                </c:pt>
                <c:pt idx="55">
                  <c:v>-41.03365400454521</c:v>
                </c:pt>
                <c:pt idx="56">
                  <c:v>-26.116912320109872</c:v>
                </c:pt>
                <c:pt idx="57">
                  <c:v>-20.155184697100175</c:v>
                </c:pt>
                <c:pt idx="58">
                  <c:v>-17.612501632063946</c:v>
                </c:pt>
                <c:pt idx="59">
                  <c:v>-16.446753269824967</c:v>
                </c:pt>
                <c:pt idx="60">
                  <c:v>-4.569412237847022</c:v>
                </c:pt>
                <c:pt idx="61">
                  <c:v>-17.959021388834508</c:v>
                </c:pt>
                <c:pt idx="62">
                  <c:v>-20.508744850320912</c:v>
                </c:pt>
                <c:pt idx="63">
                  <c:v>-25.336159154962584</c:v>
                </c:pt>
                <c:pt idx="64">
                  <c:v>-36.81802567276269</c:v>
                </c:pt>
                <c:pt idx="65">
                  <c:v>-99.12709284940539</c:v>
                </c:pt>
                <c:pt idx="66">
                  <c:v>-168.84215712540416</c:v>
                </c:pt>
                <c:pt idx="67">
                  <c:v>60.231682692657365</c:v>
                </c:pt>
                <c:pt idx="68">
                  <c:v>37.796300795312916</c:v>
                </c:pt>
                <c:pt idx="69">
                  <c:v>26.112607791153447</c:v>
                </c:pt>
                <c:pt idx="70">
                  <c:v>21.048182257718373</c:v>
                </c:pt>
                <c:pt idx="71">
                  <c:v>17.437556703823777</c:v>
                </c:pt>
                <c:pt idx="72">
                  <c:v>15.551093247727982</c:v>
                </c:pt>
                <c:pt idx="73">
                  <c:v>14.038116496975423</c:v>
                </c:pt>
                <c:pt idx="74">
                  <c:v>13.148261461919883</c:v>
                </c:pt>
                <c:pt idx="75">
                  <c:v>12.312427163938223</c:v>
                </c:pt>
                <c:pt idx="76">
                  <c:v>11.763969118572732</c:v>
                </c:pt>
                <c:pt idx="77">
                  <c:v>11.39705286452364</c:v>
                </c:pt>
                <c:pt idx="78">
                  <c:v>10.9649557564034</c:v>
                </c:pt>
                <c:pt idx="79">
                  <c:v>10.802210503510908</c:v>
                </c:pt>
                <c:pt idx="80">
                  <c:v>10.487448911688714</c:v>
                </c:pt>
                <c:pt idx="81">
                  <c:v>10.411278254415269</c:v>
                </c:pt>
                <c:pt idx="82">
                  <c:v>10.223962805170089</c:v>
                </c:pt>
                <c:pt idx="83">
                  <c:v>10.11388638741314</c:v>
                </c:pt>
                <c:pt idx="84">
                  <c:v>10.039960400159131</c:v>
                </c:pt>
                <c:pt idx="85">
                  <c:v>9.967096089354303</c:v>
                </c:pt>
                <c:pt idx="86">
                  <c:v>9.894239248466253</c:v>
                </c:pt>
                <c:pt idx="87">
                  <c:v>9.855989357403203</c:v>
                </c:pt>
                <c:pt idx="88">
                  <c:v>9.81760308330509</c:v>
                </c:pt>
                <c:pt idx="89">
                  <c:v>9.813088143190395</c:v>
                </c:pt>
                <c:pt idx="90">
                  <c:v>9.708295062533336</c:v>
                </c:pt>
                <c:pt idx="91">
                  <c:v>9.769047693902483</c:v>
                </c:pt>
                <c:pt idx="92">
                  <c:v>9.698607474964218</c:v>
                </c:pt>
                <c:pt idx="93">
                  <c:v>9.725747144854765</c:v>
                </c:pt>
                <c:pt idx="94">
                  <c:v>9.720616782530193</c:v>
                </c:pt>
                <c:pt idx="95">
                  <c:v>9.649464720185126</c:v>
                </c:pt>
                <c:pt idx="96">
                  <c:v>9.743386945210236</c:v>
                </c:pt>
                <c:pt idx="97">
                  <c:v>9.63944808913654</c:v>
                </c:pt>
                <c:pt idx="98">
                  <c:v>9.69949578096307</c:v>
                </c:pt>
                <c:pt idx="99">
                  <c:v>9.693985990568024</c:v>
                </c:pt>
                <c:pt idx="100">
                  <c:v>9.689658293378532</c:v>
                </c:pt>
                <c:pt idx="101">
                  <c:v>9.68363050498418</c:v>
                </c:pt>
                <c:pt idx="102">
                  <c:v>9.712425571024895</c:v>
                </c:pt>
                <c:pt idx="103">
                  <c:v>9.673706754027352</c:v>
                </c:pt>
                <c:pt idx="104">
                  <c:v>9.70197828744992</c:v>
                </c:pt>
                <c:pt idx="105">
                  <c:v>9.730624107260883</c:v>
                </c:pt>
                <c:pt idx="106">
                  <c:v>9.658625982536844</c:v>
                </c:pt>
                <c:pt idx="107">
                  <c:v>9.75416249052882</c:v>
                </c:pt>
                <c:pt idx="108">
                  <c:v>9.7161115109892</c:v>
                </c:pt>
                <c:pt idx="109">
                  <c:v>9.710547277780844</c:v>
                </c:pt>
                <c:pt idx="110">
                  <c:v>9.740290354497537</c:v>
                </c:pt>
                <c:pt idx="111">
                  <c:v>9.701759683219544</c:v>
                </c:pt>
                <c:pt idx="112">
                  <c:v>9.76431644878216</c:v>
                </c:pt>
                <c:pt idx="113">
                  <c:v>9.75992427761352</c:v>
                </c:pt>
                <c:pt idx="114">
                  <c:v>9.721770893690575</c:v>
                </c:pt>
                <c:pt idx="115">
                  <c:v>9.785316380831723</c:v>
                </c:pt>
                <c:pt idx="116">
                  <c:v>9.746183935460229</c:v>
                </c:pt>
                <c:pt idx="117">
                  <c:v>9.777056190750043</c:v>
                </c:pt>
                <c:pt idx="118">
                  <c:v>9.771842691262377</c:v>
                </c:pt>
              </c:numCache>
            </c:numRef>
          </c:yVal>
          <c:smooth val="0"/>
        </c:ser>
        <c:axId val="15442940"/>
        <c:axId val="4768733"/>
      </c:scatterChart>
      <c:valAx>
        <c:axId val="15442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8733"/>
        <c:crosses val="autoZero"/>
        <c:crossBetween val="midCat"/>
        <c:dispUnits/>
      </c:valAx>
      <c:valAx>
        <c:axId val="4768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1/(dT/dt)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4429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Linear Speed vs time Vmax=.6 C=5 Dist=100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9"/>
                <c:pt idx="0">
                  <c:v>-5.9</c:v>
                </c:pt>
                <c:pt idx="1">
                  <c:v>-5.8</c:v>
                </c:pt>
                <c:pt idx="2">
                  <c:v>-5.7</c:v>
                </c:pt>
                <c:pt idx="3">
                  <c:v>-5.6</c:v>
                </c:pt>
                <c:pt idx="4">
                  <c:v>-5.5</c:v>
                </c:pt>
                <c:pt idx="5">
                  <c:v>-5.4</c:v>
                </c:pt>
                <c:pt idx="6">
                  <c:v>-5.3</c:v>
                </c:pt>
                <c:pt idx="7">
                  <c:v>-5.2</c:v>
                </c:pt>
                <c:pt idx="8">
                  <c:v>-5.1</c:v>
                </c:pt>
                <c:pt idx="9">
                  <c:v>-5</c:v>
                </c:pt>
                <c:pt idx="10">
                  <c:v>-4.9</c:v>
                </c:pt>
                <c:pt idx="11">
                  <c:v>-4.8</c:v>
                </c:pt>
                <c:pt idx="12">
                  <c:v>-4.7</c:v>
                </c:pt>
                <c:pt idx="13">
                  <c:v>-4.6</c:v>
                </c:pt>
                <c:pt idx="14">
                  <c:v>-4.5</c:v>
                </c:pt>
                <c:pt idx="15">
                  <c:v>-4.4</c:v>
                </c:pt>
                <c:pt idx="16">
                  <c:v>-4.3</c:v>
                </c:pt>
                <c:pt idx="17">
                  <c:v>-4.2</c:v>
                </c:pt>
                <c:pt idx="18">
                  <c:v>-4.1</c:v>
                </c:pt>
                <c:pt idx="19">
                  <c:v>-4</c:v>
                </c:pt>
                <c:pt idx="20">
                  <c:v>-3.9</c:v>
                </c:pt>
                <c:pt idx="21">
                  <c:v>-3.8</c:v>
                </c:pt>
                <c:pt idx="22">
                  <c:v>-3.7</c:v>
                </c:pt>
                <c:pt idx="23">
                  <c:v>-3.6</c:v>
                </c:pt>
                <c:pt idx="24">
                  <c:v>-3.5</c:v>
                </c:pt>
                <c:pt idx="25">
                  <c:v>-3.4</c:v>
                </c:pt>
                <c:pt idx="26">
                  <c:v>-3.3</c:v>
                </c:pt>
                <c:pt idx="27">
                  <c:v>-3.2</c:v>
                </c:pt>
                <c:pt idx="28">
                  <c:v>-3.1</c:v>
                </c:pt>
                <c:pt idx="29">
                  <c:v>-3</c:v>
                </c:pt>
                <c:pt idx="30">
                  <c:v>-2.9</c:v>
                </c:pt>
                <c:pt idx="31">
                  <c:v>-2.8</c:v>
                </c:pt>
                <c:pt idx="32">
                  <c:v>-2.7</c:v>
                </c:pt>
                <c:pt idx="33">
                  <c:v>-2.6</c:v>
                </c:pt>
                <c:pt idx="34">
                  <c:v>-2.5</c:v>
                </c:pt>
                <c:pt idx="35">
                  <c:v>-2.4</c:v>
                </c:pt>
                <c:pt idx="36">
                  <c:v>-2.3</c:v>
                </c:pt>
                <c:pt idx="37">
                  <c:v>-2.2</c:v>
                </c:pt>
                <c:pt idx="38">
                  <c:v>-2.1</c:v>
                </c:pt>
                <c:pt idx="39">
                  <c:v>-2</c:v>
                </c:pt>
                <c:pt idx="40">
                  <c:v>-1.9</c:v>
                </c:pt>
                <c:pt idx="41">
                  <c:v>-1.8</c:v>
                </c:pt>
                <c:pt idx="42">
                  <c:v>-1.7</c:v>
                </c:pt>
                <c:pt idx="43">
                  <c:v>-1.6</c:v>
                </c:pt>
                <c:pt idx="44">
                  <c:v>-1.5</c:v>
                </c:pt>
                <c:pt idx="45">
                  <c:v>-1.4</c:v>
                </c:pt>
                <c:pt idx="46">
                  <c:v>-1.3</c:v>
                </c:pt>
                <c:pt idx="47">
                  <c:v>-1.2</c:v>
                </c:pt>
                <c:pt idx="48">
                  <c:v>-1.1</c:v>
                </c:pt>
                <c:pt idx="49">
                  <c:v>-1</c:v>
                </c:pt>
                <c:pt idx="50">
                  <c:v>-0.9</c:v>
                </c:pt>
                <c:pt idx="51">
                  <c:v>-0.8</c:v>
                </c:pt>
                <c:pt idx="52">
                  <c:v>-0.7</c:v>
                </c:pt>
                <c:pt idx="53">
                  <c:v>-0.6</c:v>
                </c:pt>
                <c:pt idx="54">
                  <c:v>-0.5</c:v>
                </c:pt>
                <c:pt idx="55">
                  <c:v>-0.4</c:v>
                </c:pt>
                <c:pt idx="56">
                  <c:v>-0.3</c:v>
                </c:pt>
                <c:pt idx="57">
                  <c:v>-0.2</c:v>
                </c:pt>
                <c:pt idx="58">
                  <c:v>-0.1</c:v>
                </c:pt>
                <c:pt idx="59">
                  <c:v>0</c:v>
                </c:pt>
                <c:pt idx="60">
                  <c:v>0.1</c:v>
                </c:pt>
                <c:pt idx="61">
                  <c:v>0.2</c:v>
                </c:pt>
                <c:pt idx="62">
                  <c:v>0.3</c:v>
                </c:pt>
                <c:pt idx="63">
                  <c:v>0.4</c:v>
                </c:pt>
                <c:pt idx="64">
                  <c:v>0.5</c:v>
                </c:pt>
                <c:pt idx="65">
                  <c:v>0.6</c:v>
                </c:pt>
                <c:pt idx="66">
                  <c:v>0.7</c:v>
                </c:pt>
                <c:pt idx="67">
                  <c:v>0.8</c:v>
                </c:pt>
                <c:pt idx="68">
                  <c:v>0.9</c:v>
                </c:pt>
                <c:pt idx="69">
                  <c:v>1</c:v>
                </c:pt>
                <c:pt idx="70">
                  <c:v>1.1</c:v>
                </c:pt>
                <c:pt idx="71">
                  <c:v>1.2</c:v>
                </c:pt>
                <c:pt idx="72">
                  <c:v>1.3</c:v>
                </c:pt>
                <c:pt idx="73">
                  <c:v>1.4</c:v>
                </c:pt>
                <c:pt idx="74">
                  <c:v>1.5</c:v>
                </c:pt>
                <c:pt idx="75">
                  <c:v>1.6</c:v>
                </c:pt>
                <c:pt idx="76">
                  <c:v>1.7</c:v>
                </c:pt>
                <c:pt idx="77">
                  <c:v>1.8</c:v>
                </c:pt>
                <c:pt idx="78">
                  <c:v>1.9</c:v>
                </c:pt>
                <c:pt idx="79">
                  <c:v>2</c:v>
                </c:pt>
                <c:pt idx="80">
                  <c:v>2.1</c:v>
                </c:pt>
                <c:pt idx="81">
                  <c:v>2.2</c:v>
                </c:pt>
                <c:pt idx="82">
                  <c:v>2.3</c:v>
                </c:pt>
                <c:pt idx="83">
                  <c:v>2.4</c:v>
                </c:pt>
                <c:pt idx="84">
                  <c:v>2.5</c:v>
                </c:pt>
                <c:pt idx="85">
                  <c:v>2.6</c:v>
                </c:pt>
                <c:pt idx="86">
                  <c:v>2.7</c:v>
                </c:pt>
                <c:pt idx="87">
                  <c:v>2.8</c:v>
                </c:pt>
                <c:pt idx="88">
                  <c:v>2.9</c:v>
                </c:pt>
                <c:pt idx="89">
                  <c:v>3</c:v>
                </c:pt>
                <c:pt idx="90">
                  <c:v>3.1</c:v>
                </c:pt>
                <c:pt idx="91">
                  <c:v>3.2</c:v>
                </c:pt>
                <c:pt idx="92">
                  <c:v>3.3</c:v>
                </c:pt>
                <c:pt idx="93">
                  <c:v>3.4</c:v>
                </c:pt>
                <c:pt idx="94">
                  <c:v>3.5</c:v>
                </c:pt>
                <c:pt idx="95">
                  <c:v>3.6</c:v>
                </c:pt>
                <c:pt idx="96">
                  <c:v>3.7</c:v>
                </c:pt>
                <c:pt idx="97">
                  <c:v>3.8</c:v>
                </c:pt>
                <c:pt idx="98">
                  <c:v>3.9</c:v>
                </c:pt>
                <c:pt idx="99">
                  <c:v>4</c:v>
                </c:pt>
                <c:pt idx="100">
                  <c:v>4.1</c:v>
                </c:pt>
                <c:pt idx="101">
                  <c:v>4.2</c:v>
                </c:pt>
                <c:pt idx="102">
                  <c:v>4.3</c:v>
                </c:pt>
                <c:pt idx="103">
                  <c:v>4.4</c:v>
                </c:pt>
                <c:pt idx="104">
                  <c:v>4.5</c:v>
                </c:pt>
                <c:pt idx="105">
                  <c:v>4.6</c:v>
                </c:pt>
                <c:pt idx="106">
                  <c:v>4.7</c:v>
                </c:pt>
                <c:pt idx="107">
                  <c:v>4.8</c:v>
                </c:pt>
                <c:pt idx="108">
                  <c:v>4.9</c:v>
                </c:pt>
                <c:pt idx="109">
                  <c:v>5</c:v>
                </c:pt>
                <c:pt idx="110">
                  <c:v>5.1</c:v>
                </c:pt>
                <c:pt idx="111">
                  <c:v>5.2</c:v>
                </c:pt>
                <c:pt idx="112">
                  <c:v>5.3</c:v>
                </c:pt>
                <c:pt idx="113">
                  <c:v>5.4</c:v>
                </c:pt>
                <c:pt idx="114">
                  <c:v>5.5</c:v>
                </c:pt>
                <c:pt idx="115">
                  <c:v>5.6</c:v>
                </c:pt>
                <c:pt idx="116">
                  <c:v>5.7</c:v>
                </c:pt>
                <c:pt idx="117">
                  <c:v>5.8</c:v>
                </c:pt>
                <c:pt idx="118">
                  <c:v>5.9</c:v>
                </c:pt>
              </c:strCache>
            </c:strRef>
          </c:xVal>
          <c:yVal>
            <c:numRef>
              <c:f>Sheet1!$O$10:$O$90</c:f>
              <c:numCache>
                <c:ptCount val="119"/>
                <c:pt idx="0">
                  <c:v>0.26515416270539666</c:v>
                </c:pt>
                <c:pt idx="1">
                  <c:v>0.26757535387251224</c:v>
                </c:pt>
                <c:pt idx="2">
                  <c:v>0.2699947036517574</c:v>
                </c:pt>
                <c:pt idx="3">
                  <c:v>0.27247678800220654</c:v>
                </c:pt>
                <c:pt idx="4">
                  <c:v>0.2750386336498928</c:v>
                </c:pt>
                <c:pt idx="5">
                  <c:v>0.2775696309036709</c:v>
                </c:pt>
                <c:pt idx="6">
                  <c:v>0.2803139846671942</c:v>
                </c:pt>
                <c:pt idx="7">
                  <c:v>0.28299604237515513</c:v>
                </c:pt>
                <c:pt idx="8">
                  <c:v>0.28571594285233676</c:v>
                </c:pt>
                <c:pt idx="9">
                  <c:v>0.2886709025863189</c:v>
                </c:pt>
                <c:pt idx="10">
                  <c:v>0.2915913750439128</c:v>
                </c:pt>
                <c:pt idx="11">
                  <c:v>0.2946077561775994</c:v>
                </c:pt>
                <c:pt idx="12">
                  <c:v>0.29771466205076275</c:v>
                </c:pt>
                <c:pt idx="13">
                  <c:v>0.3007726882547676</c:v>
                </c:pt>
                <c:pt idx="14">
                  <c:v>0.3041453764238425</c:v>
                </c:pt>
                <c:pt idx="15">
                  <c:v>0.3074272596891812</c:v>
                </c:pt>
                <c:pt idx="16">
                  <c:v>0.31086069227227997</c:v>
                </c:pt>
                <c:pt idx="17">
                  <c:v>0.3144467204471994</c:v>
                </c:pt>
                <c:pt idx="18">
                  <c:v>0.3180538476421875</c:v>
                </c:pt>
                <c:pt idx="19">
                  <c:v>0.32179007131979837</c:v>
                </c:pt>
                <c:pt idx="20">
                  <c:v>0.32568378835919803</c:v>
                </c:pt>
                <c:pt idx="21">
                  <c:v>0.3296162162272968</c:v>
                </c:pt>
                <c:pt idx="22">
                  <c:v>0.333686379704058</c:v>
                </c:pt>
                <c:pt idx="23">
                  <c:v>0.33808998802094087</c:v>
                </c:pt>
                <c:pt idx="24">
                  <c:v>0.34233003081821556</c:v>
                </c:pt>
                <c:pt idx="25">
                  <c:v>0.3469729816570724</c:v>
                </c:pt>
                <c:pt idx="26">
                  <c:v>0.35159525025233246</c:v>
                </c:pt>
                <c:pt idx="27">
                  <c:v>0.3563920593952677</c:v>
                </c:pt>
                <c:pt idx="28">
                  <c:v>0.36154446476194396</c:v>
                </c:pt>
                <c:pt idx="29">
                  <c:v>0.3667611980567179</c:v>
                </c:pt>
                <c:pt idx="30">
                  <c:v>0.3720393747978843</c:v>
                </c:pt>
                <c:pt idx="31">
                  <c:v>0.37771677219842803</c:v>
                </c:pt>
                <c:pt idx="32">
                  <c:v>0.38352972505400507</c:v>
                </c:pt>
                <c:pt idx="33">
                  <c:v>0.38958873186990395</c:v>
                </c:pt>
                <c:pt idx="34">
                  <c:v>0.395913336476557</c:v>
                </c:pt>
                <c:pt idx="35">
                  <c:v>0.4024877886346369</c:v>
                </c:pt>
                <c:pt idx="36">
                  <c:v>0.4092874051323846</c:v>
                </c:pt>
                <c:pt idx="37">
                  <c:v>0.4164434295315511</c:v>
                </c:pt>
                <c:pt idx="38">
                  <c:v>0.423850740237645</c:v>
                </c:pt>
                <c:pt idx="39">
                  <c:v>0.43155135268007244</c:v>
                </c:pt>
                <c:pt idx="40">
                  <c:v>0.4397247320767843</c:v>
                </c:pt>
                <c:pt idx="41">
                  <c:v>0.4479944754123653</c:v>
                </c:pt>
                <c:pt idx="42">
                  <c:v>0.45680154334240103</c:v>
                </c:pt>
                <c:pt idx="43">
                  <c:v>0.46588260323819786</c:v>
                </c:pt>
                <c:pt idx="44">
                  <c:v>0.4752846410310353</c:v>
                </c:pt>
                <c:pt idx="45">
                  <c:v>0.4852219492149959</c:v>
                </c:pt>
                <c:pt idx="46">
                  <c:v>0.4951890346120359</c:v>
                </c:pt>
                <c:pt idx="47">
                  <c:v>0.5056846645885164</c:v>
                </c:pt>
                <c:pt idx="48">
                  <c:v>0.5162571549140984</c:v>
                </c:pt>
                <c:pt idx="49">
                  <c:v>0.5271045911391778</c:v>
                </c:pt>
                <c:pt idx="50">
                  <c:v>0.5378214759564742</c:v>
                </c:pt>
                <c:pt idx="51">
                  <c:v>0.5487223432666102</c:v>
                </c:pt>
                <c:pt idx="52">
                  <c:v>0.55905385250439</c:v>
                </c:pt>
                <c:pt idx="53">
                  <c:v>0.5689362881729377</c:v>
                </c:pt>
                <c:pt idx="54">
                  <c:v>0.5781151442403147</c:v>
                </c:pt>
                <c:pt idx="55">
                  <c:v>0.5861022777638727</c:v>
                </c:pt>
                <c:pt idx="56">
                  <c:v>0.5926913952471387</c:v>
                </c:pt>
                <c:pt idx="57">
                  <c:v>0.5976059571322896</c:v>
                </c:pt>
                <c:pt idx="58">
                  <c:v>0.6005256697261159</c:v>
                </c:pt>
                <c:pt idx="59">
                  <c:v>0.6013318551349163</c:v>
                </c:pt>
                <c:pt idx="60">
                  <c:v>0.6013318551349163</c:v>
                </c:pt>
                <c:pt idx="61">
                  <c:v>0.6005256697261159</c:v>
                </c:pt>
                <c:pt idx="62">
                  <c:v>0.5976059571322896</c:v>
                </c:pt>
                <c:pt idx="63">
                  <c:v>0.5926913952471387</c:v>
                </c:pt>
                <c:pt idx="64">
                  <c:v>0.5861022777638727</c:v>
                </c:pt>
                <c:pt idx="65">
                  <c:v>0.57777698984989</c:v>
                </c:pt>
                <c:pt idx="66">
                  <c:v>0.5693223779195756</c:v>
                </c:pt>
                <c:pt idx="67">
                  <c:v>0.55905385250439</c:v>
                </c:pt>
                <c:pt idx="68">
                  <c:v>0.5487223432666102</c:v>
                </c:pt>
                <c:pt idx="69">
                  <c:v>0.5378214759564742</c:v>
                </c:pt>
                <c:pt idx="70">
                  <c:v>0.5271045911391778</c:v>
                </c:pt>
                <c:pt idx="71">
                  <c:v>0.5162571549140984</c:v>
                </c:pt>
                <c:pt idx="72">
                  <c:v>0.5056846645885164</c:v>
                </c:pt>
                <c:pt idx="73">
                  <c:v>0.4951890346120359</c:v>
                </c:pt>
                <c:pt idx="74">
                  <c:v>0.4852219492149959</c:v>
                </c:pt>
                <c:pt idx="75">
                  <c:v>0.4752846410310353</c:v>
                </c:pt>
                <c:pt idx="76">
                  <c:v>0.46588260323819786</c:v>
                </c:pt>
                <c:pt idx="77">
                  <c:v>0.45680154334240103</c:v>
                </c:pt>
                <c:pt idx="78">
                  <c:v>0.4479944754123653</c:v>
                </c:pt>
                <c:pt idx="79">
                  <c:v>0.4397247320767843</c:v>
                </c:pt>
                <c:pt idx="80">
                  <c:v>0.43155135268007244</c:v>
                </c:pt>
                <c:pt idx="81">
                  <c:v>0.423850740237645</c:v>
                </c:pt>
                <c:pt idx="82">
                  <c:v>0.4164434295315511</c:v>
                </c:pt>
                <c:pt idx="83">
                  <c:v>0.4092874051323846</c:v>
                </c:pt>
                <c:pt idx="84">
                  <c:v>0.4024877886346369</c:v>
                </c:pt>
                <c:pt idx="85">
                  <c:v>0.395913336476557</c:v>
                </c:pt>
                <c:pt idx="86">
                  <c:v>0.38958873186990395</c:v>
                </c:pt>
                <c:pt idx="87">
                  <c:v>0.38352972505400507</c:v>
                </c:pt>
                <c:pt idx="88">
                  <c:v>0.37771677219842803</c:v>
                </c:pt>
                <c:pt idx="89">
                  <c:v>0.3721776054520217</c:v>
                </c:pt>
                <c:pt idx="90">
                  <c:v>0.36662701755326077</c:v>
                </c:pt>
                <c:pt idx="91">
                  <c:v>0.36154446476194396</c:v>
                </c:pt>
                <c:pt idx="92">
                  <c:v>0.3563920593952677</c:v>
                </c:pt>
                <c:pt idx="93">
                  <c:v>0.35159525025233246</c:v>
                </c:pt>
                <c:pt idx="94">
                  <c:v>0.3469729816570724</c:v>
                </c:pt>
                <c:pt idx="95">
                  <c:v>0.34233003081821556</c:v>
                </c:pt>
                <c:pt idx="96">
                  <c:v>0.33808998802094087</c:v>
                </c:pt>
                <c:pt idx="97">
                  <c:v>0.333686379704058</c:v>
                </c:pt>
                <c:pt idx="98">
                  <c:v>0.3296162162272968</c:v>
                </c:pt>
                <c:pt idx="99">
                  <c:v>0.32568378835919803</c:v>
                </c:pt>
                <c:pt idx="100">
                  <c:v>0.32179007131979837</c:v>
                </c:pt>
                <c:pt idx="101">
                  <c:v>0.3180538476421875</c:v>
                </c:pt>
                <c:pt idx="102">
                  <c:v>0.3144467204471994</c:v>
                </c:pt>
                <c:pt idx="103">
                  <c:v>0.31086069227227997</c:v>
                </c:pt>
                <c:pt idx="104">
                  <c:v>0.3074272596891812</c:v>
                </c:pt>
                <c:pt idx="105">
                  <c:v>0.3041453764238425</c:v>
                </c:pt>
                <c:pt idx="106">
                  <c:v>0.3007726882547676</c:v>
                </c:pt>
                <c:pt idx="107">
                  <c:v>0.29771466205076275</c:v>
                </c:pt>
                <c:pt idx="108">
                  <c:v>0.2946077561775994</c:v>
                </c:pt>
                <c:pt idx="109">
                  <c:v>0.2915913750439128</c:v>
                </c:pt>
                <c:pt idx="110">
                  <c:v>0.2886709025863189</c:v>
                </c:pt>
                <c:pt idx="111">
                  <c:v>0.28571594285233676</c:v>
                </c:pt>
                <c:pt idx="112">
                  <c:v>0.28299604237515513</c:v>
                </c:pt>
                <c:pt idx="113">
                  <c:v>0.2803139846671942</c:v>
                </c:pt>
                <c:pt idx="114">
                  <c:v>0.2775696309036709</c:v>
                </c:pt>
                <c:pt idx="115">
                  <c:v>0.2750386336498928</c:v>
                </c:pt>
                <c:pt idx="116">
                  <c:v>0.27247678800220654</c:v>
                </c:pt>
                <c:pt idx="117">
                  <c:v>0.2699947036517574</c:v>
                </c:pt>
                <c:pt idx="118">
                  <c:v>0.26757535387251224</c:v>
                </c:pt>
              </c:numCache>
            </c:numRef>
          </c:yVal>
          <c:smooth val="0"/>
        </c:ser>
        <c:axId val="42918598"/>
        <c:axId val="50723063"/>
      </c:scatterChart>
      <c:valAx>
        <c:axId val="42918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23063"/>
        <c:crosses val="autoZero"/>
        <c:crossBetween val="midCat"/>
        <c:dispUnits/>
      </c:valAx>
      <c:valAx>
        <c:axId val="50723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Linear 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185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Doppler vs Time Vmax=.6 C=5 Dist=100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8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</c:strCache>
            </c:strRef>
          </c:xVal>
          <c:yVal>
            <c:numRef>
              <c:f>Sheet1!$V$10:$V$90</c:f>
              <c:numCache>
                <c:ptCount val="118"/>
                <c:pt idx="0">
                  <c:v>0.10527643827893307</c:v>
                </c:pt>
                <c:pt idx="1">
                  <c:v>0.10531788496618333</c:v>
                </c:pt>
                <c:pt idx="2">
                  <c:v>0.10535925782937205</c:v>
                </c:pt>
                <c:pt idx="3">
                  <c:v>0.10540269132282454</c:v>
                </c:pt>
                <c:pt idx="4">
                  <c:v>0.10544405277781088</c:v>
                </c:pt>
                <c:pt idx="5">
                  <c:v>0.1054894225387688</c:v>
                </c:pt>
                <c:pt idx="6">
                  <c:v>0.10553277527828442</c:v>
                </c:pt>
                <c:pt idx="7">
                  <c:v>0.10557611173531889</c:v>
                </c:pt>
                <c:pt idx="8">
                  <c:v>0.10562343254264839</c:v>
                </c:pt>
                <c:pt idx="9">
                  <c:v>0.10566871337493389</c:v>
                </c:pt>
                <c:pt idx="10">
                  <c:v>0.10571603273467112</c:v>
                </c:pt>
                <c:pt idx="11">
                  <c:v>0.10576328847586325</c:v>
                </c:pt>
                <c:pt idx="12">
                  <c:v>0.10580853402660928</c:v>
                </c:pt>
                <c:pt idx="13">
                  <c:v>0.10585979530605094</c:v>
                </c:pt>
                <c:pt idx="14">
                  <c:v>0.10590699859242925</c:v>
                </c:pt>
                <c:pt idx="15">
                  <c:v>0.10595619604718287</c:v>
                </c:pt>
                <c:pt idx="16">
                  <c:v>0.10600738925215225</c:v>
                </c:pt>
                <c:pt idx="17">
                  <c:v>0.10605653114616764</c:v>
                </c:pt>
                <c:pt idx="18">
                  <c:v>0.10610769770533146</c:v>
                </c:pt>
                <c:pt idx="19">
                  <c:v>0.1061587937770323</c:v>
                </c:pt>
                <c:pt idx="20">
                  <c:v>0.10620991944910863</c:v>
                </c:pt>
                <c:pt idx="21">
                  <c:v>0.10626100508385505</c:v>
                </c:pt>
                <c:pt idx="22">
                  <c:v>0.10631605458310389</c:v>
                </c:pt>
                <c:pt idx="23">
                  <c:v>0.10636509624870527</c:v>
                </c:pt>
                <c:pt idx="24">
                  <c:v>0.10642013298888031</c:v>
                </c:pt>
                <c:pt idx="25">
                  <c:v>0.10647114683374426</c:v>
                </c:pt>
                <c:pt idx="26">
                  <c:v>0.10652214283798145</c:v>
                </c:pt>
                <c:pt idx="27">
                  <c:v>0.10657508257549253</c:v>
                </c:pt>
                <c:pt idx="28">
                  <c:v>0.10662399235578945</c:v>
                </c:pt>
                <c:pt idx="29">
                  <c:v>0.10667706775881314</c:v>
                </c:pt>
                <c:pt idx="30">
                  <c:v>0.10672392379010276</c:v>
                </c:pt>
                <c:pt idx="31">
                  <c:v>0.10677084649639923</c:v>
                </c:pt>
                <c:pt idx="32">
                  <c:v>0.10681575590909986</c:v>
                </c:pt>
                <c:pt idx="33">
                  <c:v>0.10685866381126985</c:v>
                </c:pt>
                <c:pt idx="34">
                  <c:v>0.10689756351082025</c:v>
                </c:pt>
                <c:pt idx="35">
                  <c:v>0.10693248931439925</c:v>
                </c:pt>
                <c:pt idx="36">
                  <c:v>0.1069634187844315</c:v>
                </c:pt>
                <c:pt idx="37">
                  <c:v>0.10698838958654378</c:v>
                </c:pt>
                <c:pt idx="38">
                  <c:v>0.10700336824596235</c:v>
                </c:pt>
                <c:pt idx="39">
                  <c:v>0.10701441534952494</c:v>
                </c:pt>
                <c:pt idx="40">
                  <c:v>0.10700953945234914</c:v>
                </c:pt>
                <c:pt idx="41">
                  <c:v>0.1069967531307725</c:v>
                </c:pt>
                <c:pt idx="42">
                  <c:v>0.10696405973802214</c:v>
                </c:pt>
                <c:pt idx="43">
                  <c:v>0.10691554425165961</c:v>
                </c:pt>
                <c:pt idx="44">
                  <c:v>0.10684517393190163</c:v>
                </c:pt>
                <c:pt idx="45">
                  <c:v>0.10674506860480903</c:v>
                </c:pt>
                <c:pt idx="46">
                  <c:v>0.106617221731792</c:v>
                </c:pt>
                <c:pt idx="47">
                  <c:v>0.10644972740499625</c:v>
                </c:pt>
                <c:pt idx="48">
                  <c:v>0.10624263926206368</c:v>
                </c:pt>
                <c:pt idx="49">
                  <c:v>0.10598003465358374</c:v>
                </c:pt>
                <c:pt idx="50">
                  <c:v>0.10566597622241503</c:v>
                </c:pt>
                <c:pt idx="51">
                  <c:v>0.10528658056650286</c:v>
                </c:pt>
                <c:pt idx="52">
                  <c:v>0.10483587742944422</c:v>
                </c:pt>
                <c:pt idx="53">
                  <c:v>0.10431793111825272</c:v>
                </c:pt>
                <c:pt idx="54">
                  <c:v>0.10372676032779538</c:v>
                </c:pt>
                <c:pt idx="55">
                  <c:v>0.10306632996682552</c:v>
                </c:pt>
                <c:pt idx="56">
                  <c:v>0.10234655960095651</c:v>
                </c:pt>
                <c:pt idx="57">
                  <c:v>0.10158531340682941</c:v>
                </c:pt>
                <c:pt idx="58">
                  <c:v>0.10079639985632127</c:v>
                </c:pt>
                <c:pt idx="59">
                  <c:v>0.09920360014368157</c:v>
                </c:pt>
                <c:pt idx="60">
                  <c:v>0.09841468659316632</c:v>
                </c:pt>
                <c:pt idx="61">
                  <c:v>0.09765344039904633</c:v>
                </c:pt>
                <c:pt idx="62">
                  <c:v>0.09693367003317022</c:v>
                </c:pt>
                <c:pt idx="63">
                  <c:v>0.09627323967220747</c:v>
                </c:pt>
                <c:pt idx="64">
                  <c:v>0.0957000687748284</c:v>
                </c:pt>
                <c:pt idx="65">
                  <c:v>0.09514612267747324</c:v>
                </c:pt>
                <c:pt idx="66">
                  <c:v>0.09471341943349998</c:v>
                </c:pt>
                <c:pt idx="67">
                  <c:v>0.09433402377758071</c:v>
                </c:pt>
                <c:pt idx="68">
                  <c:v>0.0940199653464191</c:v>
                </c:pt>
                <c:pt idx="69">
                  <c:v>0.09375736073793917</c:v>
                </c:pt>
                <c:pt idx="70">
                  <c:v>0.09355027259499948</c:v>
                </c:pt>
                <c:pt idx="71">
                  <c:v>0.09338277826821084</c:v>
                </c:pt>
                <c:pt idx="72">
                  <c:v>0.0932549313951867</c:v>
                </c:pt>
                <c:pt idx="73">
                  <c:v>0.09315482606810122</c:v>
                </c:pt>
                <c:pt idx="74">
                  <c:v>0.09308445574834323</c:v>
                </c:pt>
                <c:pt idx="75">
                  <c:v>0.0930359402619736</c:v>
                </c:pt>
                <c:pt idx="76">
                  <c:v>0.09300324686923034</c:v>
                </c:pt>
                <c:pt idx="77">
                  <c:v>0.09299046054764659</c:v>
                </c:pt>
                <c:pt idx="78">
                  <c:v>0.0929855846504779</c:v>
                </c:pt>
                <c:pt idx="79">
                  <c:v>0.09299663175404049</c:v>
                </c:pt>
                <c:pt idx="80">
                  <c:v>0.09301161041345196</c:v>
                </c:pt>
                <c:pt idx="81">
                  <c:v>0.09303658121557135</c:v>
                </c:pt>
                <c:pt idx="82">
                  <c:v>0.09306751068559649</c:v>
                </c:pt>
                <c:pt idx="83">
                  <c:v>0.0931024364891826</c:v>
                </c:pt>
                <c:pt idx="84">
                  <c:v>0.09314133618873299</c:v>
                </c:pt>
                <c:pt idx="85">
                  <c:v>0.09318424409089587</c:v>
                </c:pt>
                <c:pt idx="86">
                  <c:v>0.09322915350360361</c:v>
                </c:pt>
                <c:pt idx="87">
                  <c:v>0.09327607620989298</c:v>
                </c:pt>
                <c:pt idx="88">
                  <c:v>0.09332300161053553</c:v>
                </c:pt>
                <c:pt idx="89">
                  <c:v>0.09337593827486756</c:v>
                </c:pt>
                <c:pt idx="90">
                  <c:v>0.0934249174245032</c:v>
                </c:pt>
                <c:pt idx="91">
                  <c:v>0.0934778571620214</c:v>
                </c:pt>
                <c:pt idx="92">
                  <c:v>0.09352885316625148</c:v>
                </c:pt>
                <c:pt idx="93">
                  <c:v>0.09357986701112253</c:v>
                </c:pt>
                <c:pt idx="94">
                  <c:v>0.09363490375129757</c:v>
                </c:pt>
                <c:pt idx="95">
                  <c:v>0.09368394541689185</c:v>
                </c:pt>
                <c:pt idx="96">
                  <c:v>0.09373899491614779</c:v>
                </c:pt>
                <c:pt idx="97">
                  <c:v>0.09379008055088889</c:v>
                </c:pt>
                <c:pt idx="98">
                  <c:v>0.09384120622296876</c:v>
                </c:pt>
                <c:pt idx="99">
                  <c:v>0.0938923022946696</c:v>
                </c:pt>
                <c:pt idx="100">
                  <c:v>0.09394346885382987</c:v>
                </c:pt>
                <c:pt idx="101">
                  <c:v>0.09399261074785059</c:v>
                </c:pt>
                <c:pt idx="102">
                  <c:v>0.0940438039528182</c:v>
                </c:pt>
                <c:pt idx="103">
                  <c:v>0.09409300140756827</c:v>
                </c:pt>
                <c:pt idx="104">
                  <c:v>0.09414020469394657</c:v>
                </c:pt>
                <c:pt idx="105">
                  <c:v>0.09419146597339179</c:v>
                </c:pt>
                <c:pt idx="106">
                  <c:v>0.0942367115241396</c:v>
                </c:pt>
                <c:pt idx="107">
                  <c:v>0.09428396726532995</c:v>
                </c:pt>
                <c:pt idx="108">
                  <c:v>0.09433128662506363</c:v>
                </c:pt>
                <c:pt idx="109">
                  <c:v>0.09437656745735268</c:v>
                </c:pt>
                <c:pt idx="110">
                  <c:v>0.09442388826467862</c:v>
                </c:pt>
                <c:pt idx="111">
                  <c:v>0.09446722472171842</c:v>
                </c:pt>
                <c:pt idx="112">
                  <c:v>0.0945105774612287</c:v>
                </c:pt>
                <c:pt idx="113">
                  <c:v>0.09455594722219018</c:v>
                </c:pt>
                <c:pt idx="114">
                  <c:v>0.09459730867717298</c:v>
                </c:pt>
                <c:pt idx="115">
                  <c:v>0.09464074217062901</c:v>
                </c:pt>
                <c:pt idx="116">
                  <c:v>0.09468211503381951</c:v>
                </c:pt>
                <c:pt idx="117">
                  <c:v>0.09472356172106444</c:v>
                </c:pt>
              </c:numCache>
            </c:numRef>
          </c:yVal>
          <c:smooth val="0"/>
        </c:ser>
        <c:axId val="53854384"/>
        <c:axId val="14927409"/>
      </c:scatterChart>
      <c:valAx>
        <c:axId val="53854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Doppler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27409"/>
        <c:crosses val="autoZero"/>
        <c:crossBetween val="midCat"/>
        <c:dispUnits/>
      </c:valAx>
      <c:valAx>
        <c:axId val="14927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8543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"C" dT/dt vs t Vmax=.6 C=5 Dist=100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8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</c:strCache>
            </c:strRef>
          </c:xVal>
          <c:yVal>
            <c:numRef>
              <c:f>Sheet1!$V$10:$V$90</c:f>
              <c:numCache>
                <c:ptCount val="118"/>
                <c:pt idx="0">
                  <c:v>0.10527643827893307</c:v>
                </c:pt>
                <c:pt idx="1">
                  <c:v>0.10531788496618333</c:v>
                </c:pt>
                <c:pt idx="2">
                  <c:v>0.10535925782937205</c:v>
                </c:pt>
                <c:pt idx="3">
                  <c:v>0.10540269132282454</c:v>
                </c:pt>
                <c:pt idx="4">
                  <c:v>0.10544405277781088</c:v>
                </c:pt>
                <c:pt idx="5">
                  <c:v>0.1054894225387688</c:v>
                </c:pt>
                <c:pt idx="6">
                  <c:v>0.10553277527828442</c:v>
                </c:pt>
                <c:pt idx="7">
                  <c:v>0.10557611173531889</c:v>
                </c:pt>
                <c:pt idx="8">
                  <c:v>0.10562343254264839</c:v>
                </c:pt>
                <c:pt idx="9">
                  <c:v>0.10566871337493389</c:v>
                </c:pt>
                <c:pt idx="10">
                  <c:v>0.10571603273467112</c:v>
                </c:pt>
                <c:pt idx="11">
                  <c:v>0.10576328847586325</c:v>
                </c:pt>
                <c:pt idx="12">
                  <c:v>0.10580853402660928</c:v>
                </c:pt>
                <c:pt idx="13">
                  <c:v>0.10585979530605094</c:v>
                </c:pt>
                <c:pt idx="14">
                  <c:v>0.10590699859242925</c:v>
                </c:pt>
                <c:pt idx="15">
                  <c:v>0.10595619604718287</c:v>
                </c:pt>
                <c:pt idx="16">
                  <c:v>0.10600738925215225</c:v>
                </c:pt>
                <c:pt idx="17">
                  <c:v>0.10605653114616764</c:v>
                </c:pt>
                <c:pt idx="18">
                  <c:v>0.10610769770533146</c:v>
                </c:pt>
                <c:pt idx="19">
                  <c:v>0.1061587937770323</c:v>
                </c:pt>
                <c:pt idx="20">
                  <c:v>0.10620991944910863</c:v>
                </c:pt>
                <c:pt idx="21">
                  <c:v>0.10626100508385505</c:v>
                </c:pt>
                <c:pt idx="22">
                  <c:v>0.10631605458310389</c:v>
                </c:pt>
                <c:pt idx="23">
                  <c:v>0.10636509624870527</c:v>
                </c:pt>
                <c:pt idx="24">
                  <c:v>0.10642013298888031</c:v>
                </c:pt>
                <c:pt idx="25">
                  <c:v>0.10647114683374426</c:v>
                </c:pt>
                <c:pt idx="26">
                  <c:v>0.10652214283798145</c:v>
                </c:pt>
                <c:pt idx="27">
                  <c:v>0.10657508257549253</c:v>
                </c:pt>
                <c:pt idx="28">
                  <c:v>0.10662399235578945</c:v>
                </c:pt>
                <c:pt idx="29">
                  <c:v>0.10667706775881314</c:v>
                </c:pt>
                <c:pt idx="30">
                  <c:v>0.10672392379010276</c:v>
                </c:pt>
                <c:pt idx="31">
                  <c:v>0.10677084649639923</c:v>
                </c:pt>
                <c:pt idx="32">
                  <c:v>0.10681575590909986</c:v>
                </c:pt>
                <c:pt idx="33">
                  <c:v>0.10685866381126985</c:v>
                </c:pt>
                <c:pt idx="34">
                  <c:v>0.10689756351082025</c:v>
                </c:pt>
                <c:pt idx="35">
                  <c:v>0.10693248931439925</c:v>
                </c:pt>
                <c:pt idx="36">
                  <c:v>0.1069634187844315</c:v>
                </c:pt>
                <c:pt idx="37">
                  <c:v>0.10698838958654378</c:v>
                </c:pt>
                <c:pt idx="38">
                  <c:v>0.10700336824596235</c:v>
                </c:pt>
                <c:pt idx="39">
                  <c:v>0.10701441534952494</c:v>
                </c:pt>
                <c:pt idx="40">
                  <c:v>0.10700953945234914</c:v>
                </c:pt>
                <c:pt idx="41">
                  <c:v>0.1069967531307725</c:v>
                </c:pt>
                <c:pt idx="42">
                  <c:v>0.10696405973802214</c:v>
                </c:pt>
                <c:pt idx="43">
                  <c:v>0.10691554425165961</c:v>
                </c:pt>
                <c:pt idx="44">
                  <c:v>0.10684517393190163</c:v>
                </c:pt>
                <c:pt idx="45">
                  <c:v>0.10674506860480903</c:v>
                </c:pt>
                <c:pt idx="46">
                  <c:v>0.106617221731792</c:v>
                </c:pt>
                <c:pt idx="47">
                  <c:v>0.10644972740499625</c:v>
                </c:pt>
                <c:pt idx="48">
                  <c:v>0.10624263926206368</c:v>
                </c:pt>
                <c:pt idx="49">
                  <c:v>0.10598003465358374</c:v>
                </c:pt>
                <c:pt idx="50">
                  <c:v>0.10566597622241503</c:v>
                </c:pt>
                <c:pt idx="51">
                  <c:v>0.10528658056650286</c:v>
                </c:pt>
                <c:pt idx="52">
                  <c:v>0.10483587742944422</c:v>
                </c:pt>
                <c:pt idx="53">
                  <c:v>0.10431793111825272</c:v>
                </c:pt>
                <c:pt idx="54">
                  <c:v>0.10372676032779538</c:v>
                </c:pt>
                <c:pt idx="55">
                  <c:v>0.10306632996682552</c:v>
                </c:pt>
                <c:pt idx="56">
                  <c:v>0.10234655960095651</c:v>
                </c:pt>
                <c:pt idx="57">
                  <c:v>0.10158531340682941</c:v>
                </c:pt>
                <c:pt idx="58">
                  <c:v>0.10079639985632127</c:v>
                </c:pt>
                <c:pt idx="59">
                  <c:v>0.09920360014368157</c:v>
                </c:pt>
                <c:pt idx="60">
                  <c:v>0.09841468659316632</c:v>
                </c:pt>
                <c:pt idx="61">
                  <c:v>0.09765344039904633</c:v>
                </c:pt>
                <c:pt idx="62">
                  <c:v>0.09693367003317022</c:v>
                </c:pt>
                <c:pt idx="63">
                  <c:v>0.09627323967220747</c:v>
                </c:pt>
                <c:pt idx="64">
                  <c:v>0.0957000687748284</c:v>
                </c:pt>
                <c:pt idx="65">
                  <c:v>0.09514612267747324</c:v>
                </c:pt>
                <c:pt idx="66">
                  <c:v>0.09471341943349998</c:v>
                </c:pt>
                <c:pt idx="67">
                  <c:v>0.09433402377758071</c:v>
                </c:pt>
                <c:pt idx="68">
                  <c:v>0.0940199653464191</c:v>
                </c:pt>
                <c:pt idx="69">
                  <c:v>0.09375736073793917</c:v>
                </c:pt>
                <c:pt idx="70">
                  <c:v>0.09355027259499948</c:v>
                </c:pt>
                <c:pt idx="71">
                  <c:v>0.09338277826821084</c:v>
                </c:pt>
                <c:pt idx="72">
                  <c:v>0.0932549313951867</c:v>
                </c:pt>
                <c:pt idx="73">
                  <c:v>0.09315482606810122</c:v>
                </c:pt>
                <c:pt idx="74">
                  <c:v>0.09308445574834323</c:v>
                </c:pt>
                <c:pt idx="75">
                  <c:v>0.0930359402619736</c:v>
                </c:pt>
                <c:pt idx="76">
                  <c:v>0.09300324686923034</c:v>
                </c:pt>
                <c:pt idx="77">
                  <c:v>0.09299046054764659</c:v>
                </c:pt>
                <c:pt idx="78">
                  <c:v>0.0929855846504779</c:v>
                </c:pt>
                <c:pt idx="79">
                  <c:v>0.09299663175404049</c:v>
                </c:pt>
                <c:pt idx="80">
                  <c:v>0.09301161041345196</c:v>
                </c:pt>
                <c:pt idx="81">
                  <c:v>0.09303658121557135</c:v>
                </c:pt>
                <c:pt idx="82">
                  <c:v>0.09306751068559649</c:v>
                </c:pt>
                <c:pt idx="83">
                  <c:v>0.0931024364891826</c:v>
                </c:pt>
                <c:pt idx="84">
                  <c:v>0.09314133618873299</c:v>
                </c:pt>
                <c:pt idx="85">
                  <c:v>0.09318424409089587</c:v>
                </c:pt>
                <c:pt idx="86">
                  <c:v>0.09322915350360361</c:v>
                </c:pt>
                <c:pt idx="87">
                  <c:v>0.09327607620989298</c:v>
                </c:pt>
                <c:pt idx="88">
                  <c:v>0.09332300161053553</c:v>
                </c:pt>
                <c:pt idx="89">
                  <c:v>0.09337593827486756</c:v>
                </c:pt>
                <c:pt idx="90">
                  <c:v>0.0934249174245032</c:v>
                </c:pt>
                <c:pt idx="91">
                  <c:v>0.0934778571620214</c:v>
                </c:pt>
                <c:pt idx="92">
                  <c:v>0.09352885316625148</c:v>
                </c:pt>
                <c:pt idx="93">
                  <c:v>0.09357986701112253</c:v>
                </c:pt>
                <c:pt idx="94">
                  <c:v>0.09363490375129757</c:v>
                </c:pt>
                <c:pt idx="95">
                  <c:v>0.09368394541689185</c:v>
                </c:pt>
                <c:pt idx="96">
                  <c:v>0.09373899491614779</c:v>
                </c:pt>
                <c:pt idx="97">
                  <c:v>0.09379008055088889</c:v>
                </c:pt>
                <c:pt idx="98">
                  <c:v>0.09384120622296876</c:v>
                </c:pt>
                <c:pt idx="99">
                  <c:v>0.0938923022946696</c:v>
                </c:pt>
                <c:pt idx="100">
                  <c:v>0.09394346885382987</c:v>
                </c:pt>
                <c:pt idx="101">
                  <c:v>0.09399261074785059</c:v>
                </c:pt>
                <c:pt idx="102">
                  <c:v>0.0940438039528182</c:v>
                </c:pt>
                <c:pt idx="103">
                  <c:v>0.09409300140756827</c:v>
                </c:pt>
                <c:pt idx="104">
                  <c:v>0.09414020469394657</c:v>
                </c:pt>
                <c:pt idx="105">
                  <c:v>0.09419146597339179</c:v>
                </c:pt>
                <c:pt idx="106">
                  <c:v>0.0942367115241396</c:v>
                </c:pt>
                <c:pt idx="107">
                  <c:v>0.09428396726532995</c:v>
                </c:pt>
                <c:pt idx="108">
                  <c:v>0.09433128662506363</c:v>
                </c:pt>
                <c:pt idx="109">
                  <c:v>0.09437656745735268</c:v>
                </c:pt>
                <c:pt idx="110">
                  <c:v>0.09442388826467862</c:v>
                </c:pt>
                <c:pt idx="111">
                  <c:v>0.09446722472171842</c:v>
                </c:pt>
                <c:pt idx="112">
                  <c:v>0.0945105774612287</c:v>
                </c:pt>
                <c:pt idx="113">
                  <c:v>0.09455594722219018</c:v>
                </c:pt>
                <c:pt idx="114">
                  <c:v>0.09459730867717298</c:v>
                </c:pt>
                <c:pt idx="115">
                  <c:v>0.09464074217062901</c:v>
                </c:pt>
                <c:pt idx="116">
                  <c:v>0.09468211503381951</c:v>
                </c:pt>
                <c:pt idx="117">
                  <c:v>0.09472356172106444</c:v>
                </c:pt>
              </c:numCache>
            </c:numRef>
          </c:yVal>
          <c:smooth val="0"/>
        </c:ser>
        <c:axId val="128954"/>
        <c:axId val="1160587"/>
      </c:scatterChart>
      <c:valAx>
        <c:axId val="128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0587"/>
        <c:crosses val="autoZero"/>
        <c:crossBetween val="midCat"/>
        <c:dispUnits/>
      </c:valAx>
      <c:valAx>
        <c:axId val="1160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"C" dT/dt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9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"C" Doppler vs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8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</c:strCache>
            </c:strRef>
          </c:xVal>
          <c:yVal>
            <c:numRef>
              <c:f>Sheet1!$W$10:$W$90</c:f>
              <c:numCache>
                <c:ptCount val="118"/>
                <c:pt idx="0">
                  <c:v>9.498801596521247</c:v>
                </c:pt>
                <c:pt idx="1">
                  <c:v>9.495063448350596</c:v>
                </c:pt>
                <c:pt idx="2">
                  <c:v>9.49133489170441</c:v>
                </c:pt>
                <c:pt idx="3">
                  <c:v>9.487423778746093</c:v>
                </c:pt>
                <c:pt idx="4">
                  <c:v>9.483702244518005</c:v>
                </c:pt>
                <c:pt idx="5">
                  <c:v>9.479623415631897</c:v>
                </c:pt>
                <c:pt idx="6">
                  <c:v>9.475729197522307</c:v>
                </c:pt>
                <c:pt idx="7">
                  <c:v>9.471839638374039</c:v>
                </c:pt>
                <c:pt idx="8">
                  <c:v>9.467596118846282</c:v>
                </c:pt>
                <c:pt idx="9">
                  <c:v>9.463539093655834</c:v>
                </c:pt>
                <c:pt idx="10">
                  <c:v>9.459303136259628</c:v>
                </c:pt>
                <c:pt idx="11">
                  <c:v>9.455076656662532</c:v>
                </c:pt>
                <c:pt idx="12">
                  <c:v>9.451033503105853</c:v>
                </c:pt>
                <c:pt idx="13">
                  <c:v>9.446456958554501</c:v>
                </c:pt>
                <c:pt idx="14">
                  <c:v>9.442246624780516</c:v>
                </c:pt>
                <c:pt idx="15">
                  <c:v>9.43786241207352</c:v>
                </c:pt>
                <c:pt idx="16">
                  <c:v>9.433304669180853</c:v>
                </c:pt>
                <c:pt idx="17">
                  <c:v>9.428933694067318</c:v>
                </c:pt>
                <c:pt idx="18">
                  <c:v>9.424386935404728</c:v>
                </c:pt>
                <c:pt idx="19">
                  <c:v>9.419850814246463</c:v>
                </c:pt>
                <c:pt idx="20">
                  <c:v>9.41531643359506</c:v>
                </c:pt>
                <c:pt idx="21">
                  <c:v>9.410789962045415</c:v>
                </c:pt>
                <c:pt idx="22">
                  <c:v>9.405917139431955</c:v>
                </c:pt>
                <c:pt idx="23">
                  <c:v>9.401580361115618</c:v>
                </c:pt>
                <c:pt idx="24">
                  <c:v>9.39671819527315</c:v>
                </c:pt>
                <c:pt idx="25">
                  <c:v>9.392215917064458</c:v>
                </c:pt>
                <c:pt idx="26">
                  <c:v>9.387719523451427</c:v>
                </c:pt>
                <c:pt idx="27">
                  <c:v>9.383056300159556</c:v>
                </c:pt>
                <c:pt idx="28">
                  <c:v>9.378752172992536</c:v>
                </c:pt>
                <c:pt idx="29">
                  <c:v>9.374085930641685</c:v>
                </c:pt>
                <c:pt idx="30">
                  <c:v>9.369970335486641</c:v>
                </c:pt>
                <c:pt idx="31">
                  <c:v>9.365852503882923</c:v>
                </c:pt>
                <c:pt idx="32">
                  <c:v>9.361914742718287</c:v>
                </c:pt>
                <c:pt idx="33">
                  <c:v>9.358155570484824</c:v>
                </c:pt>
                <c:pt idx="34">
                  <c:v>9.354750166020194</c:v>
                </c:pt>
                <c:pt idx="35">
                  <c:v>9.35169476004467</c:v>
                </c:pt>
                <c:pt idx="36">
                  <c:v>9.348990630295278</c:v>
                </c:pt>
                <c:pt idx="37">
                  <c:v>9.346808601050041</c:v>
                </c:pt>
                <c:pt idx="38">
                  <c:v>9.345500206137052</c:v>
                </c:pt>
                <c:pt idx="39">
                  <c:v>9.344535469673424</c:v>
                </c:pt>
                <c:pt idx="40">
                  <c:v>9.344961254087963</c:v>
                </c:pt>
                <c:pt idx="41">
                  <c:v>9.346077995262062</c:v>
                </c:pt>
                <c:pt idx="42">
                  <c:v>9.348934608963177</c:v>
                </c:pt>
                <c:pt idx="43">
                  <c:v>9.353176911733089</c:v>
                </c:pt>
                <c:pt idx="44">
                  <c:v>9.359337096847778</c:v>
                </c:pt>
                <c:pt idx="45">
                  <c:v>9.36811426579521</c:v>
                </c:pt>
                <c:pt idx="46">
                  <c:v>9.379347761617876</c:v>
                </c:pt>
                <c:pt idx="47">
                  <c:v>9.394105784746845</c:v>
                </c:pt>
                <c:pt idx="48">
                  <c:v>9.412416774900965</c:v>
                </c:pt>
                <c:pt idx="49">
                  <c:v>9.435739507622294</c:v>
                </c:pt>
                <c:pt idx="50">
                  <c:v>9.4637842354772</c:v>
                </c:pt>
                <c:pt idx="51">
                  <c:v>9.497886574142878</c:v>
                </c:pt>
                <c:pt idx="52">
                  <c:v>9.538719229712287</c:v>
                </c:pt>
                <c:pt idx="53">
                  <c:v>9.58607968237426</c:v>
                </c:pt>
                <c:pt idx="54">
                  <c:v>9.640713706278097</c:v>
                </c:pt>
                <c:pt idx="55">
                  <c:v>9.70248965226447</c:v>
                </c:pt>
                <c:pt idx="56">
                  <c:v>9.770724134733438</c:v>
                </c:pt>
                <c:pt idx="57">
                  <c:v>9.84394265729333</c:v>
                </c:pt>
                <c:pt idx="58">
                  <c:v>9.920989255820993</c:v>
                </c:pt>
                <c:pt idx="59">
                  <c:v>10.080279330101424</c:v>
                </c:pt>
                <c:pt idx="60">
                  <c:v>10.161085043473964</c:v>
                </c:pt>
                <c:pt idx="61">
                  <c:v>10.240294616489168</c:v>
                </c:pt>
                <c:pt idx="62">
                  <c:v>10.316332804254754</c:v>
                </c:pt>
                <c:pt idx="63">
                  <c:v>10.387102411893633</c:v>
                </c:pt>
                <c:pt idx="64">
                  <c:v>10.449313284746834</c:v>
                </c:pt>
                <c:pt idx="65">
                  <c:v>10.510149776568452</c:v>
                </c:pt>
                <c:pt idx="66">
                  <c:v>10.558165949251977</c:v>
                </c:pt>
                <c:pt idx="67">
                  <c:v>10.600629125688355</c:v>
                </c:pt>
                <c:pt idx="68">
                  <c:v>10.636038806390463</c:v>
                </c:pt>
                <c:pt idx="69">
                  <c:v>10.665829244010997</c:v>
                </c:pt>
                <c:pt idx="70">
                  <c:v>10.689439723272946</c:v>
                </c:pt>
                <c:pt idx="71">
                  <c:v>10.708612642984706</c:v>
                </c:pt>
                <c:pt idx="72">
                  <c:v>10.723293503507037</c:v>
                </c:pt>
                <c:pt idx="73">
                  <c:v>10.73481688719966</c:v>
                </c:pt>
                <c:pt idx="74">
                  <c:v>10.742932232461364</c:v>
                </c:pt>
                <c:pt idx="75">
                  <c:v>10.748534353328056</c:v>
                </c:pt>
                <c:pt idx="76">
                  <c:v>10.752312781144903</c:v>
                </c:pt>
                <c:pt idx="77">
                  <c:v>10.753791239560734</c:v>
                </c:pt>
                <c:pt idx="78">
                  <c:v>10.75435513750744</c:v>
                </c:pt>
                <c:pt idx="79">
                  <c:v>10.75307762376622</c:v>
                </c:pt>
                <c:pt idx="80">
                  <c:v>10.751345940091081</c:v>
                </c:pt>
                <c:pt idx="81">
                  <c:v>10.748460303834037</c:v>
                </c:pt>
                <c:pt idx="82">
                  <c:v>10.744888228269375</c:v>
                </c:pt>
                <c:pt idx="83">
                  <c:v>10.74085746527362</c:v>
                </c:pt>
                <c:pt idx="84">
                  <c:v>10.73637163604452</c:v>
                </c:pt>
                <c:pt idx="85">
                  <c:v>10.73142793350942</c:v>
                </c:pt>
                <c:pt idx="86">
                  <c:v>10.726258497684919</c:v>
                </c:pt>
                <c:pt idx="87">
                  <c:v>10.720862633091107</c:v>
                </c:pt>
                <c:pt idx="88">
                  <c:v>10.715471885198202</c:v>
                </c:pt>
                <c:pt idx="89">
                  <c:v>10.709397072469935</c:v>
                </c:pt>
                <c:pt idx="90">
                  <c:v>10.703782540756338</c:v>
                </c:pt>
                <c:pt idx="91">
                  <c:v>10.697720619191562</c:v>
                </c:pt>
                <c:pt idx="92">
                  <c:v>10.691887755989672</c:v>
                </c:pt>
                <c:pt idx="93">
                  <c:v>10.686059212727285</c:v>
                </c:pt>
                <c:pt idx="94">
                  <c:v>10.679778158966093</c:v>
                </c:pt>
                <c:pt idx="95">
                  <c:v>10.674187509396816</c:v>
                </c:pt>
                <c:pt idx="96">
                  <c:v>10.66791894765384</c:v>
                </c:pt>
                <c:pt idx="97">
                  <c:v>10.662108339457253</c:v>
                </c:pt>
                <c:pt idx="98">
                  <c:v>10.656299511154813</c:v>
                </c:pt>
                <c:pt idx="99">
                  <c:v>10.650500366490336</c:v>
                </c:pt>
                <c:pt idx="100">
                  <c:v>10.64469954325337</c:v>
                </c:pt>
                <c:pt idx="101">
                  <c:v>10.63913420473713</c:v>
                </c:pt>
                <c:pt idx="102">
                  <c:v>10.633342739960842</c:v>
                </c:pt>
                <c:pt idx="103">
                  <c:v>10.627782991728077</c:v>
                </c:pt>
                <c:pt idx="104">
                  <c:v>10.622454064669165</c:v>
                </c:pt>
                <c:pt idx="105">
                  <c:v>10.616673067626856</c:v>
                </c:pt>
                <c:pt idx="106">
                  <c:v>10.611575720613308</c:v>
                </c:pt>
                <c:pt idx="107">
                  <c:v>10.606257129442191</c:v>
                </c:pt>
                <c:pt idx="108">
                  <c:v>10.600936717577879</c:v>
                </c:pt>
                <c:pt idx="109">
                  <c:v>10.595850505496342</c:v>
                </c:pt>
                <c:pt idx="110">
                  <c:v>10.59054036407514</c:v>
                </c:pt>
                <c:pt idx="111">
                  <c:v>10.58568199654219</c:v>
                </c:pt>
                <c:pt idx="112">
                  <c:v>10.580826261592067</c:v>
                </c:pt>
                <c:pt idx="113">
                  <c:v>10.575749377774962</c:v>
                </c:pt>
                <c:pt idx="114">
                  <c:v>10.57112526755539</c:v>
                </c:pt>
                <c:pt idx="115">
                  <c:v>10.566273859064705</c:v>
                </c:pt>
                <c:pt idx="116">
                  <c:v>10.56165675685223</c:v>
                </c:pt>
                <c:pt idx="117">
                  <c:v>10.557035460139607</c:v>
                </c:pt>
              </c:numCache>
            </c:numRef>
          </c:yVal>
          <c:smooth val="0"/>
        </c:ser>
        <c:axId val="10445284"/>
        <c:axId val="26898693"/>
      </c:scatterChart>
      <c:valAx>
        <c:axId val="10445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98693"/>
        <c:crosses val="autoZero"/>
        <c:crossBetween val="midCat"/>
        <c:dispUnits/>
      </c:valAx>
      <c:valAx>
        <c:axId val="26898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"C" Doppler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4452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"C" Arrival Times vs Time  Vmax=.6 C=5 Dist=50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9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  <c:pt idx="118">
                  <c:v>6</c:v>
                </c:pt>
              </c:strCache>
            </c:strRef>
          </c:xVal>
          <c:yVal>
            <c:numRef>
              <c:f>Sheet1!$T$10:$T$90</c:f>
              <c:numCache>
                <c:ptCount val="119"/>
                <c:pt idx="0">
                  <c:v>13.859440434399044</c:v>
                </c:pt>
                <c:pt idx="1">
                  <c:v>13.964758319365227</c:v>
                </c:pt>
                <c:pt idx="2">
                  <c:v>14.0701175771946</c:v>
                </c:pt>
                <c:pt idx="3">
                  <c:v>14.175520268517424</c:v>
                </c:pt>
                <c:pt idx="4">
                  <c:v>14.280964321295235</c:v>
                </c:pt>
                <c:pt idx="5">
                  <c:v>14.386453743834004</c:v>
                </c:pt>
                <c:pt idx="6">
                  <c:v>14.491986519112288</c:v>
                </c:pt>
                <c:pt idx="7">
                  <c:v>14.597562630847607</c:v>
                </c:pt>
                <c:pt idx="8">
                  <c:v>14.703186063390255</c:v>
                </c:pt>
                <c:pt idx="9">
                  <c:v>14.80885477676519</c:v>
                </c:pt>
                <c:pt idx="10">
                  <c:v>14.91457080949986</c:v>
                </c:pt>
                <c:pt idx="11">
                  <c:v>15.020334097975724</c:v>
                </c:pt>
                <c:pt idx="12">
                  <c:v>15.126142632002333</c:v>
                </c:pt>
                <c:pt idx="13">
                  <c:v>15.232002427308384</c:v>
                </c:pt>
                <c:pt idx="14">
                  <c:v>15.337909425900813</c:v>
                </c:pt>
                <c:pt idx="15">
                  <c:v>15.443865621947996</c:v>
                </c:pt>
                <c:pt idx="16">
                  <c:v>15.549873011200148</c:v>
                </c:pt>
                <c:pt idx="17">
                  <c:v>15.655929542346316</c:v>
                </c:pt>
                <c:pt idx="18">
                  <c:v>15.762037240051647</c:v>
                </c:pt>
                <c:pt idx="19">
                  <c:v>15.86819603382868</c:v>
                </c:pt>
                <c:pt idx="20">
                  <c:v>15.974405953277788</c:v>
                </c:pt>
                <c:pt idx="21">
                  <c:v>16.080666958361643</c:v>
                </c:pt>
                <c:pt idx="22">
                  <c:v>16.186983012944747</c:v>
                </c:pt>
                <c:pt idx="23">
                  <c:v>16.293348109193452</c:v>
                </c:pt>
                <c:pt idx="24">
                  <c:v>16.399768242182333</c:v>
                </c:pt>
                <c:pt idx="25">
                  <c:v>16.506239389016077</c:v>
                </c:pt>
                <c:pt idx="26">
                  <c:v>16.61276153185406</c:v>
                </c:pt>
                <c:pt idx="27">
                  <c:v>16.71933661442955</c:v>
                </c:pt>
                <c:pt idx="28">
                  <c:v>16.82596060678534</c:v>
                </c:pt>
                <c:pt idx="29">
                  <c:v>16.932637674544154</c:v>
                </c:pt>
                <c:pt idx="30">
                  <c:v>17.039361598334256</c:v>
                </c:pt>
                <c:pt idx="31">
                  <c:v>17.146132444830656</c:v>
                </c:pt>
                <c:pt idx="32">
                  <c:v>17.252948200739755</c:v>
                </c:pt>
                <c:pt idx="33">
                  <c:v>17.359806864551025</c:v>
                </c:pt>
                <c:pt idx="34">
                  <c:v>17.466704428061846</c:v>
                </c:pt>
                <c:pt idx="35">
                  <c:v>17.573636917376245</c:v>
                </c:pt>
                <c:pt idx="36">
                  <c:v>17.680600336160676</c:v>
                </c:pt>
                <c:pt idx="37">
                  <c:v>17.78758872574722</c:v>
                </c:pt>
                <c:pt idx="38">
                  <c:v>17.894592093993182</c:v>
                </c:pt>
                <c:pt idx="39">
                  <c:v>18.001606509342707</c:v>
                </c:pt>
                <c:pt idx="40">
                  <c:v>18.108616048795056</c:v>
                </c:pt>
                <c:pt idx="41">
                  <c:v>18.21561280192583</c:v>
                </c:pt>
                <c:pt idx="42">
                  <c:v>18.32257686166385</c:v>
                </c:pt>
                <c:pt idx="43">
                  <c:v>18.42949240591551</c:v>
                </c:pt>
                <c:pt idx="44">
                  <c:v>18.536337579847412</c:v>
                </c:pt>
                <c:pt idx="45">
                  <c:v>18.64308264845222</c:v>
                </c:pt>
                <c:pt idx="46">
                  <c:v>18.749699870184013</c:v>
                </c:pt>
                <c:pt idx="47">
                  <c:v>18.85614959758901</c:v>
                </c:pt>
                <c:pt idx="48">
                  <c:v>18.962392236851073</c:v>
                </c:pt>
                <c:pt idx="49">
                  <c:v>19.068372271504657</c:v>
                </c:pt>
                <c:pt idx="50">
                  <c:v>19.174038247727072</c:v>
                </c:pt>
                <c:pt idx="51">
                  <c:v>19.279324828293575</c:v>
                </c:pt>
                <c:pt idx="52">
                  <c:v>19.38416070572302</c:v>
                </c:pt>
                <c:pt idx="53">
                  <c:v>19.488478636841272</c:v>
                </c:pt>
                <c:pt idx="54">
                  <c:v>19.592205397169067</c:v>
                </c:pt>
                <c:pt idx="55">
                  <c:v>19.695271727135893</c:v>
                </c:pt>
                <c:pt idx="56">
                  <c:v>19.79761828673685</c:v>
                </c:pt>
                <c:pt idx="57">
                  <c:v>19.89920360014368</c:v>
                </c:pt>
                <c:pt idx="58">
                  <c:v>20</c:v>
                </c:pt>
                <c:pt idx="59">
                  <c:v>20.09920360014368</c:v>
                </c:pt>
                <c:pt idx="60">
                  <c:v>20.197618286736848</c:v>
                </c:pt>
                <c:pt idx="61">
                  <c:v>20.295271727135894</c:v>
                </c:pt>
                <c:pt idx="62">
                  <c:v>20.392205397169064</c:v>
                </c:pt>
                <c:pt idx="63">
                  <c:v>20.488478636841272</c:v>
                </c:pt>
                <c:pt idx="64">
                  <c:v>20.5841787056161</c:v>
                </c:pt>
                <c:pt idx="65">
                  <c:v>20.679324828293574</c:v>
                </c:pt>
                <c:pt idx="66">
                  <c:v>20.774038247727074</c:v>
                </c:pt>
                <c:pt idx="67">
                  <c:v>20.868372271504654</c:v>
                </c:pt>
                <c:pt idx="68">
                  <c:v>20.962392236851073</c:v>
                </c:pt>
                <c:pt idx="69">
                  <c:v>21.056149597589013</c:v>
                </c:pt>
                <c:pt idx="70">
                  <c:v>21.149699870184012</c:v>
                </c:pt>
                <c:pt idx="71">
                  <c:v>21.243082648452223</c:v>
                </c:pt>
                <c:pt idx="72">
                  <c:v>21.33633757984741</c:v>
                </c:pt>
                <c:pt idx="73">
                  <c:v>21.42949240591551</c:v>
                </c:pt>
                <c:pt idx="74">
                  <c:v>21.522576861663854</c:v>
                </c:pt>
                <c:pt idx="75">
                  <c:v>21.615612801925828</c:v>
                </c:pt>
                <c:pt idx="76">
                  <c:v>21.708616048795058</c:v>
                </c:pt>
                <c:pt idx="77">
                  <c:v>21.801606509342704</c:v>
                </c:pt>
                <c:pt idx="78">
                  <c:v>21.894592093993182</c:v>
                </c:pt>
                <c:pt idx="79">
                  <c:v>21.987588725747223</c:v>
                </c:pt>
                <c:pt idx="80">
                  <c:v>22.080600336160675</c:v>
                </c:pt>
                <c:pt idx="81">
                  <c:v>22.173636917376246</c:v>
                </c:pt>
                <c:pt idx="82">
                  <c:v>22.266704428061843</c:v>
                </c:pt>
                <c:pt idx="83">
                  <c:v>22.359806864551025</c:v>
                </c:pt>
                <c:pt idx="84">
                  <c:v>22.45294820073976</c:v>
                </c:pt>
                <c:pt idx="85">
                  <c:v>22.546132444830654</c:v>
                </c:pt>
                <c:pt idx="86">
                  <c:v>22.639361598334258</c:v>
                </c:pt>
                <c:pt idx="87">
                  <c:v>22.73263767454415</c:v>
                </c:pt>
                <c:pt idx="88">
                  <c:v>22.825960676154686</c:v>
                </c:pt>
                <c:pt idx="89">
                  <c:v>22.919336614429554</c:v>
                </c:pt>
                <c:pt idx="90">
                  <c:v>23.012761531854057</c:v>
                </c:pt>
                <c:pt idx="91">
                  <c:v>23.10623938901608</c:v>
                </c:pt>
                <c:pt idx="92">
                  <c:v>23.19976824218233</c:v>
                </c:pt>
                <c:pt idx="93">
                  <c:v>23.293348109193452</c:v>
                </c:pt>
                <c:pt idx="94">
                  <c:v>23.38698301294475</c:v>
                </c:pt>
                <c:pt idx="95">
                  <c:v>23.480666958361642</c:v>
                </c:pt>
                <c:pt idx="96">
                  <c:v>23.57440595327779</c:v>
                </c:pt>
                <c:pt idx="97">
                  <c:v>23.66819603382868</c:v>
                </c:pt>
                <c:pt idx="98">
                  <c:v>23.762037240051647</c:v>
                </c:pt>
                <c:pt idx="99">
                  <c:v>23.855929542346317</c:v>
                </c:pt>
                <c:pt idx="100">
                  <c:v>23.949873011200147</c:v>
                </c:pt>
                <c:pt idx="101">
                  <c:v>24.043865621947997</c:v>
                </c:pt>
                <c:pt idx="102">
                  <c:v>24.137909425900816</c:v>
                </c:pt>
                <c:pt idx="103">
                  <c:v>24.232002427308384</c:v>
                </c:pt>
                <c:pt idx="104">
                  <c:v>24.32614263200233</c:v>
                </c:pt>
                <c:pt idx="105">
                  <c:v>24.420334097975722</c:v>
                </c:pt>
                <c:pt idx="106">
                  <c:v>24.514570809499862</c:v>
                </c:pt>
                <c:pt idx="107">
                  <c:v>24.60885477676519</c:v>
                </c:pt>
                <c:pt idx="108">
                  <c:v>24.703186063390255</c:v>
                </c:pt>
                <c:pt idx="109">
                  <c:v>24.797562630847608</c:v>
                </c:pt>
                <c:pt idx="110">
                  <c:v>24.891986519112287</c:v>
                </c:pt>
                <c:pt idx="111">
                  <c:v>24.986453743834005</c:v>
                </c:pt>
                <c:pt idx="112">
                  <c:v>25.080964321295234</c:v>
                </c:pt>
                <c:pt idx="113">
                  <c:v>25.175520268517424</c:v>
                </c:pt>
                <c:pt idx="114">
                  <c:v>25.270117577194597</c:v>
                </c:pt>
                <c:pt idx="115">
                  <c:v>25.364758319365226</c:v>
                </c:pt>
                <c:pt idx="116">
                  <c:v>25.459440434399045</c:v>
                </c:pt>
                <c:pt idx="117">
                  <c:v>25.55416399612011</c:v>
                </c:pt>
                <c:pt idx="118">
                  <c:v>25.648928971393126</c:v>
                </c:pt>
              </c:numCache>
            </c:numRef>
          </c:yVal>
          <c:smooth val="0"/>
        </c:ser>
        <c:axId val="40761646"/>
        <c:axId val="31310495"/>
      </c:scatterChart>
      <c:valAx>
        <c:axId val="40761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310495"/>
        <c:crosses val="autoZero"/>
        <c:crossBetween val="midCat"/>
        <c:dispUnits/>
      </c:valAx>
      <c:valAx>
        <c:axId val="31310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"C" Arrival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7616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"C+V) Arrival Times vs Time  Vmax=.6 C=5 Dist=50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9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  <c:pt idx="118">
                  <c:v>6</c:v>
                </c:pt>
              </c:strCache>
            </c:strRef>
          </c:xVal>
          <c:yVal>
            <c:numRef>
              <c:f>Sheet1!$X$10:$X$90</c:f>
              <c:numCache>
                <c:ptCount val="119"/>
                <c:pt idx="0">
                  <c:v>14.954545425176835</c:v>
                </c:pt>
                <c:pt idx="1">
                  <c:v>15.06924765987403</c:v>
                </c:pt>
                <c:pt idx="2">
                  <c:v>15.183990363255928</c:v>
                </c:pt>
                <c:pt idx="3">
                  <c:v>15.299244921633626</c:v>
                </c:pt>
                <c:pt idx="4">
                  <c:v>15.414101217833514</c:v>
                </c:pt>
                <c:pt idx="5">
                  <c:v>15.529901935078989</c:v>
                </c:pt>
                <c:pt idx="6">
                  <c:v>15.645318690555758</c:v>
                </c:pt>
                <c:pt idx="7">
                  <c:v>15.760791962380209</c:v>
                </c:pt>
                <c:pt idx="8">
                  <c:v>15.877210996652565</c:v>
                </c:pt>
                <c:pt idx="9">
                  <c:v>15.993242767119307</c:v>
                </c:pt>
                <c:pt idx="10">
                  <c:v>16.109792219572125</c:v>
                </c:pt>
                <c:pt idx="11">
                  <c:v>16.226394452855693</c:v>
                </c:pt>
                <c:pt idx="12">
                  <c:v>16.342614509309676</c:v>
                </c:pt>
                <c:pt idx="13">
                  <c:v>16.460243971814496</c:v>
                </c:pt>
                <c:pt idx="14">
                  <c:v>16.57703825424599</c:v>
                </c:pt>
                <c:pt idx="15">
                  <c:v>16.694346980550247</c:v>
                </c:pt>
                <c:pt idx="16">
                  <c:v>16.812174542510842</c:v>
                </c:pt>
                <c:pt idx="17">
                  <c:v>16.92961484294152</c:v>
                </c:pt>
                <c:pt idx="18">
                  <c:v>17.047581828899443</c:v>
                </c:pt>
                <c:pt idx="19">
                  <c:v>17.16560730774349</c:v>
                </c:pt>
                <c:pt idx="20">
                  <c:v>17.283713689217166</c:v>
                </c:pt>
                <c:pt idx="21">
                  <c:v>17.40188556128845</c:v>
                </c:pt>
                <c:pt idx="22">
                  <c:v>17.52102990212996</c:v>
                </c:pt>
                <c:pt idx="23">
                  <c:v>17.63889296183262</c:v>
                </c:pt>
                <c:pt idx="24">
                  <c:v>17.7581891966117</c:v>
                </c:pt>
                <c:pt idx="25">
                  <c:v>17.876652121558593</c:v>
                </c:pt>
                <c:pt idx="26">
                  <c:v>17.995186065053073</c:v>
                </c:pt>
                <c:pt idx="27">
                  <c:v>18.11423878897247</c:v>
                </c:pt>
                <c:pt idx="28">
                  <c:v>18.232449608619145</c:v>
                </c:pt>
                <c:pt idx="29">
                  <c:v>18.351684838900102</c:v>
                </c:pt>
                <c:pt idx="30">
                  <c:v>18.469575181992695</c:v>
                </c:pt>
                <c:pt idx="31">
                  <c:v>18.587549426236535</c:v>
                </c:pt>
                <c:pt idx="32">
                  <c:v>18.7051303843292</c:v>
                </c:pt>
                <c:pt idx="33">
                  <c:v>18.822316954948207</c:v>
                </c:pt>
                <c:pt idx="34">
                  <c:v>18.93864339986546</c:v>
                </c:pt>
                <c:pt idx="35">
                  <c:v>19.054110111613138</c:v>
                </c:pt>
                <c:pt idx="36">
                  <c:v>19.16870497124988</c:v>
                </c:pt>
                <c:pt idx="37">
                  <c:v>19.28196768971359</c:v>
                </c:pt>
                <c:pt idx="38">
                  <c:v>19.392956431814714</c:v>
                </c:pt>
                <c:pt idx="39">
                  <c:v>19.503057156725525</c:v>
                </c:pt>
                <c:pt idx="40">
                  <c:v>19.60949017955142</c:v>
                </c:pt>
                <c:pt idx="41">
                  <c:v>19.714089312695215</c:v>
                </c:pt>
                <c:pt idx="42">
                  <c:v>19.814071543064824</c:v>
                </c:pt>
                <c:pt idx="43">
                  <c:v>19.910364077721773</c:v>
                </c:pt>
                <c:pt idx="44">
                  <c:v>20.001565983093183</c:v>
                </c:pt>
                <c:pt idx="45">
                  <c:v>20.085855222116496</c:v>
                </c:pt>
                <c:pt idx="46">
                  <c:v>20.163696248435514</c:v>
                </c:pt>
                <c:pt idx="47">
                  <c:v>20.232377242892074</c:v>
                </c:pt>
                <c:pt idx="48">
                  <c:v>20.29195717302628</c:v>
                </c:pt>
                <c:pt idx="49">
                  <c:v>20.338890409336887</c:v>
                </c:pt>
                <c:pt idx="50">
                  <c:v>20.37423349833031</c:v>
                </c:pt>
                <c:pt idx="51">
                  <c:v>20.395043758180698</c:v>
                </c:pt>
                <c:pt idx="52">
                  <c:v>20.400265210523106</c:v>
                </c:pt>
                <c:pt idx="53">
                  <c:v>20.391145078932578</c:v>
                </c:pt>
                <c:pt idx="54">
                  <c:v>20.366774838839184</c:v>
                </c:pt>
                <c:pt idx="55">
                  <c:v>20.328485473398768</c:v>
                </c:pt>
                <c:pt idx="56">
                  <c:v>20.27887044803292</c:v>
                </c:pt>
                <c:pt idx="57">
                  <c:v>20.22209259665833</c:v>
                </c:pt>
                <c:pt idx="58">
                  <c:v>20.161290322580644</c:v>
                </c:pt>
                <c:pt idx="59">
                  <c:v>19.942443795292668</c:v>
                </c:pt>
                <c:pt idx="60">
                  <c:v>19.886761473948493</c:v>
                </c:pt>
                <c:pt idx="61">
                  <c:v>19.83800178595694</c:v>
                </c:pt>
                <c:pt idx="62">
                  <c:v>19.79853250437074</c:v>
                </c:pt>
                <c:pt idx="63">
                  <c:v>19.7713718953558</c:v>
                </c:pt>
                <c:pt idx="64">
                  <c:v>19.76128383596401</c:v>
                </c:pt>
                <c:pt idx="65">
                  <c:v>19.755361144516417</c:v>
                </c:pt>
                <c:pt idx="66">
                  <c:v>19.77196370242772</c:v>
                </c:pt>
                <c:pt idx="67">
                  <c:v>19.79842131809269</c:v>
                </c:pt>
                <c:pt idx="68">
                  <c:v>19.83671699533787</c:v>
                </c:pt>
                <c:pt idx="69">
                  <c:v>19.884227036240965</c:v>
                </c:pt>
                <c:pt idx="70">
                  <c:v>19.941574520007467</c:v>
                </c:pt>
                <c:pt idx="71">
                  <c:v>20.005878680754886</c:v>
                </c:pt>
                <c:pt idx="72">
                  <c:v>20.077113308293093</c:v>
                </c:pt>
                <c:pt idx="73">
                  <c:v>20.153168990855857</c:v>
                </c:pt>
                <c:pt idx="74">
                  <c:v>20.23438774542676</c:v>
                </c:pt>
                <c:pt idx="75">
                  <c:v>20.31939306887845</c:v>
                </c:pt>
                <c:pt idx="76">
                  <c:v>20.40713505023863</c:v>
                </c:pt>
                <c:pt idx="77">
                  <c:v>20.498334688633523</c:v>
                </c:pt>
                <c:pt idx="78">
                  <c:v>20.590908333599522</c:v>
                </c:pt>
                <c:pt idx="79">
                  <c:v>20.686260407151504</c:v>
                </c:pt>
                <c:pt idx="80">
                  <c:v>20.782310092460406</c:v>
                </c:pt>
                <c:pt idx="81">
                  <c:v>20.880119524972653</c:v>
                </c:pt>
                <c:pt idx="82">
                  <c:v>20.978993485159165</c:v>
                </c:pt>
                <c:pt idx="83">
                  <c:v>21.07859547163554</c:v>
                </c:pt>
                <c:pt idx="84">
                  <c:v>21.178925596983493</c:v>
                </c:pt>
                <c:pt idx="85">
                  <c:v>21.279994509396847</c:v>
                </c:pt>
                <c:pt idx="86">
                  <c:v>21.38145565791654</c:v>
                </c:pt>
                <c:pt idx="87">
                  <c:v>21.483313513802006</c:v>
                </c:pt>
                <c:pt idx="88">
                  <c:v>21.585218233846117</c:v>
                </c:pt>
                <c:pt idx="89">
                  <c:v>21.688222931741965</c:v>
                </c:pt>
                <c:pt idx="90">
                  <c:v>21.79058705476945</c:v>
                </c:pt>
                <c:pt idx="91">
                  <c:v>21.89369464032556</c:v>
                </c:pt>
                <c:pt idx="92">
                  <c:v>21.9965145044559</c:v>
                </c:pt>
                <c:pt idx="93">
                  <c:v>22.099388635014897</c:v>
                </c:pt>
                <c:pt idx="94">
                  <c:v>22.20302132646442</c:v>
                </c:pt>
                <c:pt idx="95">
                  <c:v>22.305655041580454</c:v>
                </c:pt>
                <c:pt idx="96">
                  <c:v>22.40939542077571</c:v>
                </c:pt>
                <c:pt idx="97">
                  <c:v>22.512493563460886</c:v>
                </c:pt>
                <c:pt idx="98">
                  <c:v>22.615650304245634</c:v>
                </c:pt>
                <c:pt idx="99">
                  <c:v>22.718853117979876</c:v>
                </c:pt>
                <c:pt idx="100">
                  <c:v>22.822120172571157</c:v>
                </c:pt>
                <c:pt idx="101">
                  <c:v>22.925081064542706</c:v>
                </c:pt>
                <c:pt idx="102">
                  <c:v>23.028454055416518</c:v>
                </c:pt>
                <c:pt idx="103">
                  <c:v>23.131525817728495</c:v>
                </c:pt>
                <c:pt idx="104">
                  <c:v>23.234294148821853</c:v>
                </c:pt>
                <c:pt idx="105">
                  <c:v>23.337828544066895</c:v>
                </c:pt>
                <c:pt idx="106">
                  <c:v>23.44034887843399</c:v>
                </c:pt>
                <c:pt idx="107">
                  <c:v>23.543270710781115</c:v>
                </c:pt>
                <c:pt idx="108">
                  <c:v>23.646251518288036</c:v>
                </c:pt>
                <c:pt idx="109">
                  <c:v>23.748917862268044</c:v>
                </c:pt>
                <c:pt idx="110">
                  <c:v>23.85199194703739</c:v>
                </c:pt>
                <c:pt idx="111">
                  <c:v>23.95440567003023</c:v>
                </c:pt>
                <c:pt idx="112">
                  <c:v>24.056865481352098</c:v>
                </c:pt>
                <c:pt idx="113">
                  <c:v>24.15972739930256</c:v>
                </c:pt>
                <c:pt idx="114">
                  <c:v>24.261921335715172</c:v>
                </c:pt>
                <c:pt idx="115">
                  <c:v>24.364525596687677</c:v>
                </c:pt>
                <c:pt idx="116">
                  <c:v>24.466805872109035</c:v>
                </c:pt>
                <c:pt idx="117">
                  <c:v>24.56914071637481</c:v>
                </c:pt>
                <c:pt idx="118">
                  <c:v>24.671510792963534</c:v>
                </c:pt>
              </c:numCache>
            </c:numRef>
          </c:yVal>
          <c:smooth val="0"/>
        </c:ser>
        <c:axId val="13359000"/>
        <c:axId val="53122137"/>
      </c:scatterChart>
      <c:valAx>
        <c:axId val="13359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22137"/>
        <c:crosses val="autoZero"/>
        <c:crossBetween val="midCat"/>
        <c:dispUnits/>
      </c:valAx>
      <c:valAx>
        <c:axId val="53122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"C+V" Arrival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590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"C+V" Arrival Times vs Time  Vmax=.6 C=5 Dist=50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9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  <c:pt idx="118">
                  <c:v>6</c:v>
                </c:pt>
              </c:strCache>
            </c:strRef>
          </c:xVal>
          <c:yVal>
            <c:numRef>
              <c:f>Sheet1!$X$10:$X$90</c:f>
              <c:numCache>
                <c:ptCount val="119"/>
                <c:pt idx="0">
                  <c:v>14.954545425176835</c:v>
                </c:pt>
                <c:pt idx="1">
                  <c:v>15.06924765987403</c:v>
                </c:pt>
                <c:pt idx="2">
                  <c:v>15.183990363255928</c:v>
                </c:pt>
                <c:pt idx="3">
                  <c:v>15.299244921633626</c:v>
                </c:pt>
                <c:pt idx="4">
                  <c:v>15.414101217833514</c:v>
                </c:pt>
                <c:pt idx="5">
                  <c:v>15.529901935078989</c:v>
                </c:pt>
                <c:pt idx="6">
                  <c:v>15.645318690555758</c:v>
                </c:pt>
                <c:pt idx="7">
                  <c:v>15.760791962380209</c:v>
                </c:pt>
                <c:pt idx="8">
                  <c:v>15.877210996652565</c:v>
                </c:pt>
                <c:pt idx="9">
                  <c:v>15.993242767119307</c:v>
                </c:pt>
                <c:pt idx="10">
                  <c:v>16.109792219572125</c:v>
                </c:pt>
                <c:pt idx="11">
                  <c:v>16.226394452855693</c:v>
                </c:pt>
                <c:pt idx="12">
                  <c:v>16.342614509309676</c:v>
                </c:pt>
                <c:pt idx="13">
                  <c:v>16.460243971814496</c:v>
                </c:pt>
                <c:pt idx="14">
                  <c:v>16.57703825424599</c:v>
                </c:pt>
                <c:pt idx="15">
                  <c:v>16.694346980550247</c:v>
                </c:pt>
                <c:pt idx="16">
                  <c:v>16.812174542510842</c:v>
                </c:pt>
                <c:pt idx="17">
                  <c:v>16.92961484294152</c:v>
                </c:pt>
                <c:pt idx="18">
                  <c:v>17.047581828899443</c:v>
                </c:pt>
                <c:pt idx="19">
                  <c:v>17.16560730774349</c:v>
                </c:pt>
                <c:pt idx="20">
                  <c:v>17.283713689217166</c:v>
                </c:pt>
                <c:pt idx="21">
                  <c:v>17.40188556128845</c:v>
                </c:pt>
                <c:pt idx="22">
                  <c:v>17.52102990212996</c:v>
                </c:pt>
                <c:pt idx="23">
                  <c:v>17.63889296183262</c:v>
                </c:pt>
                <c:pt idx="24">
                  <c:v>17.7581891966117</c:v>
                </c:pt>
                <c:pt idx="25">
                  <c:v>17.876652121558593</c:v>
                </c:pt>
                <c:pt idx="26">
                  <c:v>17.995186065053073</c:v>
                </c:pt>
                <c:pt idx="27">
                  <c:v>18.11423878897247</c:v>
                </c:pt>
                <c:pt idx="28">
                  <c:v>18.232449608619145</c:v>
                </c:pt>
                <c:pt idx="29">
                  <c:v>18.351684838900102</c:v>
                </c:pt>
                <c:pt idx="30">
                  <c:v>18.469575181992695</c:v>
                </c:pt>
                <c:pt idx="31">
                  <c:v>18.587549426236535</c:v>
                </c:pt>
                <c:pt idx="32">
                  <c:v>18.7051303843292</c:v>
                </c:pt>
                <c:pt idx="33">
                  <c:v>18.822316954948207</c:v>
                </c:pt>
                <c:pt idx="34">
                  <c:v>18.93864339986546</c:v>
                </c:pt>
                <c:pt idx="35">
                  <c:v>19.054110111613138</c:v>
                </c:pt>
                <c:pt idx="36">
                  <c:v>19.16870497124988</c:v>
                </c:pt>
                <c:pt idx="37">
                  <c:v>19.28196768971359</c:v>
                </c:pt>
                <c:pt idx="38">
                  <c:v>19.392956431814714</c:v>
                </c:pt>
                <c:pt idx="39">
                  <c:v>19.503057156725525</c:v>
                </c:pt>
                <c:pt idx="40">
                  <c:v>19.60949017955142</c:v>
                </c:pt>
                <c:pt idx="41">
                  <c:v>19.714089312695215</c:v>
                </c:pt>
                <c:pt idx="42">
                  <c:v>19.814071543064824</c:v>
                </c:pt>
                <c:pt idx="43">
                  <c:v>19.910364077721773</c:v>
                </c:pt>
                <c:pt idx="44">
                  <c:v>20.001565983093183</c:v>
                </c:pt>
                <c:pt idx="45">
                  <c:v>20.085855222116496</c:v>
                </c:pt>
                <c:pt idx="46">
                  <c:v>20.163696248435514</c:v>
                </c:pt>
                <c:pt idx="47">
                  <c:v>20.232377242892074</c:v>
                </c:pt>
                <c:pt idx="48">
                  <c:v>20.29195717302628</c:v>
                </c:pt>
                <c:pt idx="49">
                  <c:v>20.338890409336887</c:v>
                </c:pt>
                <c:pt idx="50">
                  <c:v>20.37423349833031</c:v>
                </c:pt>
                <c:pt idx="51">
                  <c:v>20.395043758180698</c:v>
                </c:pt>
                <c:pt idx="52">
                  <c:v>20.400265210523106</c:v>
                </c:pt>
                <c:pt idx="53">
                  <c:v>20.391145078932578</c:v>
                </c:pt>
                <c:pt idx="54">
                  <c:v>20.366774838839184</c:v>
                </c:pt>
                <c:pt idx="55">
                  <c:v>20.328485473398768</c:v>
                </c:pt>
                <c:pt idx="56">
                  <c:v>20.27887044803292</c:v>
                </c:pt>
                <c:pt idx="57">
                  <c:v>20.22209259665833</c:v>
                </c:pt>
                <c:pt idx="58">
                  <c:v>20.161290322580644</c:v>
                </c:pt>
                <c:pt idx="59">
                  <c:v>19.942443795292668</c:v>
                </c:pt>
                <c:pt idx="60">
                  <c:v>19.886761473948493</c:v>
                </c:pt>
                <c:pt idx="61">
                  <c:v>19.83800178595694</c:v>
                </c:pt>
                <c:pt idx="62">
                  <c:v>19.79853250437074</c:v>
                </c:pt>
                <c:pt idx="63">
                  <c:v>19.7713718953558</c:v>
                </c:pt>
                <c:pt idx="64">
                  <c:v>19.76128383596401</c:v>
                </c:pt>
                <c:pt idx="65">
                  <c:v>19.755361144516417</c:v>
                </c:pt>
                <c:pt idx="66">
                  <c:v>19.77196370242772</c:v>
                </c:pt>
                <c:pt idx="67">
                  <c:v>19.79842131809269</c:v>
                </c:pt>
                <c:pt idx="68">
                  <c:v>19.83671699533787</c:v>
                </c:pt>
                <c:pt idx="69">
                  <c:v>19.884227036240965</c:v>
                </c:pt>
                <c:pt idx="70">
                  <c:v>19.941574520007467</c:v>
                </c:pt>
                <c:pt idx="71">
                  <c:v>20.005878680754886</c:v>
                </c:pt>
                <c:pt idx="72">
                  <c:v>20.077113308293093</c:v>
                </c:pt>
                <c:pt idx="73">
                  <c:v>20.153168990855857</c:v>
                </c:pt>
                <c:pt idx="74">
                  <c:v>20.23438774542676</c:v>
                </c:pt>
                <c:pt idx="75">
                  <c:v>20.31939306887845</c:v>
                </c:pt>
                <c:pt idx="76">
                  <c:v>20.40713505023863</c:v>
                </c:pt>
                <c:pt idx="77">
                  <c:v>20.498334688633523</c:v>
                </c:pt>
                <c:pt idx="78">
                  <c:v>20.590908333599522</c:v>
                </c:pt>
                <c:pt idx="79">
                  <c:v>20.686260407151504</c:v>
                </c:pt>
                <c:pt idx="80">
                  <c:v>20.782310092460406</c:v>
                </c:pt>
                <c:pt idx="81">
                  <c:v>20.880119524972653</c:v>
                </c:pt>
                <c:pt idx="82">
                  <c:v>20.978993485159165</c:v>
                </c:pt>
                <c:pt idx="83">
                  <c:v>21.07859547163554</c:v>
                </c:pt>
                <c:pt idx="84">
                  <c:v>21.178925596983493</c:v>
                </c:pt>
                <c:pt idx="85">
                  <c:v>21.279994509396847</c:v>
                </c:pt>
                <c:pt idx="86">
                  <c:v>21.38145565791654</c:v>
                </c:pt>
                <c:pt idx="87">
                  <c:v>21.483313513802006</c:v>
                </c:pt>
                <c:pt idx="88">
                  <c:v>21.585218233846117</c:v>
                </c:pt>
                <c:pt idx="89">
                  <c:v>21.688222931741965</c:v>
                </c:pt>
                <c:pt idx="90">
                  <c:v>21.79058705476945</c:v>
                </c:pt>
                <c:pt idx="91">
                  <c:v>21.89369464032556</c:v>
                </c:pt>
                <c:pt idx="92">
                  <c:v>21.9965145044559</c:v>
                </c:pt>
                <c:pt idx="93">
                  <c:v>22.099388635014897</c:v>
                </c:pt>
                <c:pt idx="94">
                  <c:v>22.20302132646442</c:v>
                </c:pt>
                <c:pt idx="95">
                  <c:v>22.305655041580454</c:v>
                </c:pt>
                <c:pt idx="96">
                  <c:v>22.40939542077571</c:v>
                </c:pt>
                <c:pt idx="97">
                  <c:v>22.512493563460886</c:v>
                </c:pt>
                <c:pt idx="98">
                  <c:v>22.615650304245634</c:v>
                </c:pt>
                <c:pt idx="99">
                  <c:v>22.718853117979876</c:v>
                </c:pt>
                <c:pt idx="100">
                  <c:v>22.822120172571157</c:v>
                </c:pt>
                <c:pt idx="101">
                  <c:v>22.925081064542706</c:v>
                </c:pt>
                <c:pt idx="102">
                  <c:v>23.028454055416518</c:v>
                </c:pt>
                <c:pt idx="103">
                  <c:v>23.131525817728495</c:v>
                </c:pt>
                <c:pt idx="104">
                  <c:v>23.234294148821853</c:v>
                </c:pt>
                <c:pt idx="105">
                  <c:v>23.337828544066895</c:v>
                </c:pt>
                <c:pt idx="106">
                  <c:v>23.44034887843399</c:v>
                </c:pt>
                <c:pt idx="107">
                  <c:v>23.543270710781115</c:v>
                </c:pt>
                <c:pt idx="108">
                  <c:v>23.646251518288036</c:v>
                </c:pt>
                <c:pt idx="109">
                  <c:v>23.748917862268044</c:v>
                </c:pt>
                <c:pt idx="110">
                  <c:v>23.85199194703739</c:v>
                </c:pt>
                <c:pt idx="111">
                  <c:v>23.95440567003023</c:v>
                </c:pt>
                <c:pt idx="112">
                  <c:v>24.056865481352098</c:v>
                </c:pt>
                <c:pt idx="113">
                  <c:v>24.15972739930256</c:v>
                </c:pt>
                <c:pt idx="114">
                  <c:v>24.261921335715172</c:v>
                </c:pt>
                <c:pt idx="115">
                  <c:v>24.364525596687677</c:v>
                </c:pt>
                <c:pt idx="116">
                  <c:v>24.466805872109035</c:v>
                </c:pt>
                <c:pt idx="117">
                  <c:v>24.56914071637481</c:v>
                </c:pt>
                <c:pt idx="118">
                  <c:v>24.671510792963534</c:v>
                </c:pt>
              </c:numCache>
            </c:numRef>
          </c:yVal>
          <c:smooth val="0"/>
        </c:ser>
        <c:axId val="8337186"/>
        <c:axId val="7925811"/>
      </c:scatterChart>
      <c:valAx>
        <c:axId val="8337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925811"/>
        <c:crosses val="autoZero"/>
        <c:crossBetween val="midCat"/>
        <c:dispUnits/>
      </c:valAx>
      <c:valAx>
        <c:axId val="7925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"C+V" Arrival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371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"C" Frequency vs Time  Vmax=.6 C=5 Dist=50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9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  <c:pt idx="118">
                  <c:v>6</c:v>
                </c:pt>
              </c:strCache>
            </c:strRef>
          </c:xVal>
          <c:yVal>
            <c:numRef>
              <c:f>Sheet1!$W$10:$W$90</c:f>
              <c:numCache>
                <c:ptCount val="119"/>
                <c:pt idx="0">
                  <c:v>9.498801596521247</c:v>
                </c:pt>
                <c:pt idx="1">
                  <c:v>9.495063448350596</c:v>
                </c:pt>
                <c:pt idx="2">
                  <c:v>9.49133489170441</c:v>
                </c:pt>
                <c:pt idx="3">
                  <c:v>9.487423778746093</c:v>
                </c:pt>
                <c:pt idx="4">
                  <c:v>9.483702244518005</c:v>
                </c:pt>
                <c:pt idx="5">
                  <c:v>9.479623415631897</c:v>
                </c:pt>
                <c:pt idx="6">
                  <c:v>9.475729197522307</c:v>
                </c:pt>
                <c:pt idx="7">
                  <c:v>9.471839638374039</c:v>
                </c:pt>
                <c:pt idx="8">
                  <c:v>9.467596118846282</c:v>
                </c:pt>
                <c:pt idx="9">
                  <c:v>9.463539093655834</c:v>
                </c:pt>
                <c:pt idx="10">
                  <c:v>9.459303136259628</c:v>
                </c:pt>
                <c:pt idx="11">
                  <c:v>9.455076656662532</c:v>
                </c:pt>
                <c:pt idx="12">
                  <c:v>9.451033503105853</c:v>
                </c:pt>
                <c:pt idx="13">
                  <c:v>9.446456958554501</c:v>
                </c:pt>
                <c:pt idx="14">
                  <c:v>9.442246624780516</c:v>
                </c:pt>
                <c:pt idx="15">
                  <c:v>9.43786241207352</c:v>
                </c:pt>
                <c:pt idx="16">
                  <c:v>9.433304669180853</c:v>
                </c:pt>
                <c:pt idx="17">
                  <c:v>9.428933694067318</c:v>
                </c:pt>
                <c:pt idx="18">
                  <c:v>9.424386935404728</c:v>
                </c:pt>
                <c:pt idx="19">
                  <c:v>9.419850814246463</c:v>
                </c:pt>
                <c:pt idx="20">
                  <c:v>9.41531643359506</c:v>
                </c:pt>
                <c:pt idx="21">
                  <c:v>9.410789962045415</c:v>
                </c:pt>
                <c:pt idx="22">
                  <c:v>9.405917139431955</c:v>
                </c:pt>
                <c:pt idx="23">
                  <c:v>9.401580361115618</c:v>
                </c:pt>
                <c:pt idx="24">
                  <c:v>9.39671819527315</c:v>
                </c:pt>
                <c:pt idx="25">
                  <c:v>9.392215917064458</c:v>
                </c:pt>
                <c:pt idx="26">
                  <c:v>9.387719523451427</c:v>
                </c:pt>
                <c:pt idx="27">
                  <c:v>9.383056300159556</c:v>
                </c:pt>
                <c:pt idx="28">
                  <c:v>9.378752172992536</c:v>
                </c:pt>
                <c:pt idx="29">
                  <c:v>9.374085930641685</c:v>
                </c:pt>
                <c:pt idx="30">
                  <c:v>9.369970335486641</c:v>
                </c:pt>
                <c:pt idx="31">
                  <c:v>9.365852503882923</c:v>
                </c:pt>
                <c:pt idx="32">
                  <c:v>9.361914742718287</c:v>
                </c:pt>
                <c:pt idx="33">
                  <c:v>9.358155570484824</c:v>
                </c:pt>
                <c:pt idx="34">
                  <c:v>9.354750166020194</c:v>
                </c:pt>
                <c:pt idx="35">
                  <c:v>9.35169476004467</c:v>
                </c:pt>
                <c:pt idx="36">
                  <c:v>9.348990630295278</c:v>
                </c:pt>
                <c:pt idx="37">
                  <c:v>9.346808601050041</c:v>
                </c:pt>
                <c:pt idx="38">
                  <c:v>9.345500206137052</c:v>
                </c:pt>
                <c:pt idx="39">
                  <c:v>9.344535469673424</c:v>
                </c:pt>
                <c:pt idx="40">
                  <c:v>9.344961254087963</c:v>
                </c:pt>
                <c:pt idx="41">
                  <c:v>9.346077995262062</c:v>
                </c:pt>
                <c:pt idx="42">
                  <c:v>9.348934608963177</c:v>
                </c:pt>
                <c:pt idx="43">
                  <c:v>9.353176911733089</c:v>
                </c:pt>
                <c:pt idx="44">
                  <c:v>9.359337096847778</c:v>
                </c:pt>
                <c:pt idx="45">
                  <c:v>9.36811426579521</c:v>
                </c:pt>
                <c:pt idx="46">
                  <c:v>9.379347761617876</c:v>
                </c:pt>
                <c:pt idx="47">
                  <c:v>9.394105784746845</c:v>
                </c:pt>
                <c:pt idx="48">
                  <c:v>9.412416774900965</c:v>
                </c:pt>
                <c:pt idx="49">
                  <c:v>9.435739507622294</c:v>
                </c:pt>
                <c:pt idx="50">
                  <c:v>9.4637842354772</c:v>
                </c:pt>
                <c:pt idx="51">
                  <c:v>9.497886574142878</c:v>
                </c:pt>
                <c:pt idx="52">
                  <c:v>9.538719229712287</c:v>
                </c:pt>
                <c:pt idx="53">
                  <c:v>9.58607968237426</c:v>
                </c:pt>
                <c:pt idx="54">
                  <c:v>9.640713706278097</c:v>
                </c:pt>
                <c:pt idx="55">
                  <c:v>9.70248965226447</c:v>
                </c:pt>
                <c:pt idx="56">
                  <c:v>9.770724134733438</c:v>
                </c:pt>
                <c:pt idx="57">
                  <c:v>9.84394265729333</c:v>
                </c:pt>
                <c:pt idx="58">
                  <c:v>9.920989255820993</c:v>
                </c:pt>
                <c:pt idx="59">
                  <c:v>10.080279330101424</c:v>
                </c:pt>
                <c:pt idx="60">
                  <c:v>10.161085043473964</c:v>
                </c:pt>
                <c:pt idx="61">
                  <c:v>10.240294616489168</c:v>
                </c:pt>
                <c:pt idx="62">
                  <c:v>10.316332804254754</c:v>
                </c:pt>
                <c:pt idx="63">
                  <c:v>10.387102411893633</c:v>
                </c:pt>
                <c:pt idx="64">
                  <c:v>10.449313284746834</c:v>
                </c:pt>
                <c:pt idx="65">
                  <c:v>10.510149776568452</c:v>
                </c:pt>
                <c:pt idx="66">
                  <c:v>10.558165949251977</c:v>
                </c:pt>
                <c:pt idx="67">
                  <c:v>10.600629125688355</c:v>
                </c:pt>
                <c:pt idx="68">
                  <c:v>10.636038806390463</c:v>
                </c:pt>
                <c:pt idx="69">
                  <c:v>10.665829244010997</c:v>
                </c:pt>
                <c:pt idx="70">
                  <c:v>10.689439723272946</c:v>
                </c:pt>
                <c:pt idx="71">
                  <c:v>10.708612642984706</c:v>
                </c:pt>
                <c:pt idx="72">
                  <c:v>10.723293503507037</c:v>
                </c:pt>
                <c:pt idx="73">
                  <c:v>10.73481688719966</c:v>
                </c:pt>
                <c:pt idx="74">
                  <c:v>10.742932232461364</c:v>
                </c:pt>
                <c:pt idx="75">
                  <c:v>10.748534353328056</c:v>
                </c:pt>
                <c:pt idx="76">
                  <c:v>10.752312781144903</c:v>
                </c:pt>
                <c:pt idx="77">
                  <c:v>10.753791239560734</c:v>
                </c:pt>
                <c:pt idx="78">
                  <c:v>10.75435513750744</c:v>
                </c:pt>
                <c:pt idx="79">
                  <c:v>10.75307762376622</c:v>
                </c:pt>
                <c:pt idx="80">
                  <c:v>10.751345940091081</c:v>
                </c:pt>
                <c:pt idx="81">
                  <c:v>10.748460303834037</c:v>
                </c:pt>
                <c:pt idx="82">
                  <c:v>10.744888228269375</c:v>
                </c:pt>
                <c:pt idx="83">
                  <c:v>10.74085746527362</c:v>
                </c:pt>
                <c:pt idx="84">
                  <c:v>10.73637163604452</c:v>
                </c:pt>
                <c:pt idx="85">
                  <c:v>10.73142793350942</c:v>
                </c:pt>
                <c:pt idx="86">
                  <c:v>10.726258497684919</c:v>
                </c:pt>
                <c:pt idx="87">
                  <c:v>10.720862633091107</c:v>
                </c:pt>
                <c:pt idx="88">
                  <c:v>10.715471885198202</c:v>
                </c:pt>
                <c:pt idx="89">
                  <c:v>10.709397072469935</c:v>
                </c:pt>
                <c:pt idx="90">
                  <c:v>10.703782540756338</c:v>
                </c:pt>
                <c:pt idx="91">
                  <c:v>10.697720619191562</c:v>
                </c:pt>
                <c:pt idx="92">
                  <c:v>10.691887755989672</c:v>
                </c:pt>
                <c:pt idx="93">
                  <c:v>10.686059212727285</c:v>
                </c:pt>
                <c:pt idx="94">
                  <c:v>10.679778158966093</c:v>
                </c:pt>
                <c:pt idx="95">
                  <c:v>10.674187509396816</c:v>
                </c:pt>
                <c:pt idx="96">
                  <c:v>10.66791894765384</c:v>
                </c:pt>
                <c:pt idx="97">
                  <c:v>10.662108339457253</c:v>
                </c:pt>
                <c:pt idx="98">
                  <c:v>10.656299511154813</c:v>
                </c:pt>
                <c:pt idx="99">
                  <c:v>10.650500366490336</c:v>
                </c:pt>
                <c:pt idx="100">
                  <c:v>10.64469954325337</c:v>
                </c:pt>
                <c:pt idx="101">
                  <c:v>10.63913420473713</c:v>
                </c:pt>
                <c:pt idx="102">
                  <c:v>10.633342739960842</c:v>
                </c:pt>
                <c:pt idx="103">
                  <c:v>10.627782991728077</c:v>
                </c:pt>
                <c:pt idx="104">
                  <c:v>10.622454064669165</c:v>
                </c:pt>
                <c:pt idx="105">
                  <c:v>10.616673067626856</c:v>
                </c:pt>
                <c:pt idx="106">
                  <c:v>10.611575720613308</c:v>
                </c:pt>
                <c:pt idx="107">
                  <c:v>10.606257129442191</c:v>
                </c:pt>
                <c:pt idx="108">
                  <c:v>10.600936717577879</c:v>
                </c:pt>
                <c:pt idx="109">
                  <c:v>10.595850505496342</c:v>
                </c:pt>
                <c:pt idx="110">
                  <c:v>10.59054036407514</c:v>
                </c:pt>
                <c:pt idx="111">
                  <c:v>10.58568199654219</c:v>
                </c:pt>
                <c:pt idx="112">
                  <c:v>10.580826261592067</c:v>
                </c:pt>
                <c:pt idx="113">
                  <c:v>10.575749377774962</c:v>
                </c:pt>
                <c:pt idx="114">
                  <c:v>10.57112526755539</c:v>
                </c:pt>
                <c:pt idx="115">
                  <c:v>10.566273859064705</c:v>
                </c:pt>
                <c:pt idx="116">
                  <c:v>10.56165675685223</c:v>
                </c:pt>
                <c:pt idx="117">
                  <c:v>10.557035460139607</c:v>
                </c:pt>
                <c:pt idx="118">
                  <c:v>10.552421895526512</c:v>
                </c:pt>
              </c:numCache>
            </c:numRef>
          </c:yVal>
          <c:smooth val="0"/>
        </c:ser>
        <c:axId val="4223436"/>
        <c:axId val="38010925"/>
      </c:scatterChart>
      <c:valAx>
        <c:axId val="4223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10925"/>
        <c:crosses val="autoZero"/>
        <c:crossBetween val="midCat"/>
        <c:dispUnits/>
      </c:valAx>
      <c:valAx>
        <c:axId val="38010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"C"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34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"C+V" Frequency vs Time  Vmax=.6C=5 Dist=50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9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  <c:pt idx="118">
                  <c:v>6</c:v>
                </c:pt>
              </c:strCache>
            </c:strRef>
          </c:xVal>
          <c:yVal>
            <c:numRef>
              <c:f>Sheet1!$AH$10:$AH$90</c:f>
              <c:numCache>
                <c:ptCount val="119"/>
                <c:pt idx="0">
                  <c:v>8.723081874733484</c:v>
                </c:pt>
                <c:pt idx="1">
                  <c:v>8.718225958194514</c:v>
                </c:pt>
                <c:pt idx="2">
                  <c:v>8.715151120953632</c:v>
                </c:pt>
                <c:pt idx="3">
                  <c:v>8.676446416313732</c:v>
                </c:pt>
                <c:pt idx="4">
                  <c:v>8.706531840968252</c:v>
                </c:pt>
                <c:pt idx="5">
                  <c:v>8.635525096793566</c:v>
                </c:pt>
                <c:pt idx="6">
                  <c:v>8.664253260881868</c:v>
                </c:pt>
                <c:pt idx="7">
                  <c:v>8.66001269558084</c:v>
                </c:pt>
                <c:pt idx="8">
                  <c:v>8.589660670612963</c:v>
                </c:pt>
                <c:pt idx="9">
                  <c:v>8.618329238427203</c:v>
                </c:pt>
                <c:pt idx="10">
                  <c:v>8.580048888730975</c:v>
                </c:pt>
                <c:pt idx="11">
                  <c:v>8.576165068537472</c:v>
                </c:pt>
                <c:pt idx="12">
                  <c:v>8.604366840898471</c:v>
                </c:pt>
                <c:pt idx="13">
                  <c:v>8.501271524207038</c:v>
                </c:pt>
                <c:pt idx="14">
                  <c:v>8.562062963883006</c:v>
                </c:pt>
                <c:pt idx="15">
                  <c:v>8.524515025475347</c:v>
                </c:pt>
                <c:pt idx="16">
                  <c:v>8.48697862673612</c:v>
                </c:pt>
                <c:pt idx="17">
                  <c:v>8.51496459335346</c:v>
                </c:pt>
                <c:pt idx="18">
                  <c:v>8.476947951833527</c:v>
                </c:pt>
                <c:pt idx="19">
                  <c:v>8.472746815298711</c:v>
                </c:pt>
                <c:pt idx="20">
                  <c:v>8.46694300106788</c:v>
                </c:pt>
                <c:pt idx="21">
                  <c:v>8.462250639448154</c:v>
                </c:pt>
                <c:pt idx="22">
                  <c:v>8.39318085053003</c:v>
                </c:pt>
                <c:pt idx="23">
                  <c:v>8.484422536821585</c:v>
                </c:pt>
                <c:pt idx="24">
                  <c:v>8.382494232545355</c:v>
                </c:pt>
                <c:pt idx="25">
                  <c:v>8.44145964189469</c:v>
                </c:pt>
                <c:pt idx="26">
                  <c:v>8.43640201717045</c:v>
                </c:pt>
                <c:pt idx="27">
                  <c:v>8.39963981569224</c:v>
                </c:pt>
                <c:pt idx="28">
                  <c:v>8.45946253472357</c:v>
                </c:pt>
                <c:pt idx="29">
                  <c:v>8.386782980530812</c:v>
                </c:pt>
                <c:pt idx="30">
                  <c:v>8.482458984910913</c:v>
                </c:pt>
                <c:pt idx="31">
                  <c:v>8.476426413320448</c:v>
                </c:pt>
                <c:pt idx="32">
                  <c:v>8.504778462613988</c:v>
                </c:pt>
                <c:pt idx="33">
                  <c:v>8.533401009328578</c:v>
                </c:pt>
                <c:pt idx="34">
                  <c:v>8.59649756090578</c:v>
                </c:pt>
                <c:pt idx="35">
                  <c:v>8.660504701867898</c:v>
                </c:pt>
                <c:pt idx="36">
                  <c:v>8.726394911341817</c:v>
                </c:pt>
                <c:pt idx="37">
                  <c:v>8.82903053682591</c:v>
                </c:pt>
                <c:pt idx="38">
                  <c:v>9.009922818017676</c:v>
                </c:pt>
                <c:pt idx="39">
                  <c:v>9.082592333611455</c:v>
                </c:pt>
                <c:pt idx="40">
                  <c:v>9.395580182250717</c:v>
                </c:pt>
                <c:pt idx="41">
                  <c:v>9.560308675075333</c:v>
                </c:pt>
                <c:pt idx="42">
                  <c:v>10.001777278855032</c:v>
                </c:pt>
                <c:pt idx="43">
                  <c:v>10.385021056539667</c:v>
                </c:pt>
                <c:pt idx="44">
                  <c:v>10.964683204014326</c:v>
                </c:pt>
                <c:pt idx="45">
                  <c:v>11.86391064372303</c:v>
                </c:pt>
                <c:pt idx="46">
                  <c:v>12.846695981392635</c:v>
                </c:pt>
                <c:pt idx="47">
                  <c:v>14.560068733898214</c:v>
                </c:pt>
                <c:pt idx="48">
                  <c:v>16.784175438733676</c:v>
                </c:pt>
                <c:pt idx="49">
                  <c:v>21.306862228334857</c:v>
                </c:pt>
                <c:pt idx="50">
                  <c:v>28.294074696926703</c:v>
                </c:pt>
                <c:pt idx="51">
                  <c:v>48.05322024757407</c:v>
                </c:pt>
                <c:pt idx="52">
                  <c:v>191.51759595279353</c:v>
                </c:pt>
                <c:pt idx="53">
                  <c:v>-109.64754072612027</c:v>
                </c:pt>
                <c:pt idx="54">
                  <c:v>-41.03365400454521</c:v>
                </c:pt>
                <c:pt idx="55">
                  <c:v>-26.116912320109872</c:v>
                </c:pt>
                <c:pt idx="56">
                  <c:v>-20.155184697100175</c:v>
                </c:pt>
                <c:pt idx="57">
                  <c:v>-17.612501632063946</c:v>
                </c:pt>
                <c:pt idx="58">
                  <c:v>-16.446753269824967</c:v>
                </c:pt>
                <c:pt idx="59">
                  <c:v>-4.569412237847022</c:v>
                </c:pt>
                <c:pt idx="60">
                  <c:v>-17.959021388834508</c:v>
                </c:pt>
                <c:pt idx="61">
                  <c:v>-20.508744850320912</c:v>
                </c:pt>
                <c:pt idx="62">
                  <c:v>-25.336159154962584</c:v>
                </c:pt>
                <c:pt idx="63">
                  <c:v>-36.81802567276269</c:v>
                </c:pt>
                <c:pt idx="64">
                  <c:v>-99.12709284940539</c:v>
                </c:pt>
                <c:pt idx="65">
                  <c:v>-168.84215712540416</c:v>
                </c:pt>
                <c:pt idx="66">
                  <c:v>60.231682692657365</c:v>
                </c:pt>
                <c:pt idx="67">
                  <c:v>37.796300795312916</c:v>
                </c:pt>
                <c:pt idx="68">
                  <c:v>26.112607791153447</c:v>
                </c:pt>
                <c:pt idx="69">
                  <c:v>21.048182257718373</c:v>
                </c:pt>
                <c:pt idx="70">
                  <c:v>17.437556703823777</c:v>
                </c:pt>
                <c:pt idx="71">
                  <c:v>15.551093247727982</c:v>
                </c:pt>
                <c:pt idx="72">
                  <c:v>14.038116496975423</c:v>
                </c:pt>
                <c:pt idx="73">
                  <c:v>13.148261461919883</c:v>
                </c:pt>
                <c:pt idx="74">
                  <c:v>12.312427163938223</c:v>
                </c:pt>
                <c:pt idx="75">
                  <c:v>11.763969118572732</c:v>
                </c:pt>
                <c:pt idx="76">
                  <c:v>11.39705286452364</c:v>
                </c:pt>
                <c:pt idx="77">
                  <c:v>10.9649557564034</c:v>
                </c:pt>
                <c:pt idx="78">
                  <c:v>10.802210503510908</c:v>
                </c:pt>
                <c:pt idx="79">
                  <c:v>10.487448911688714</c:v>
                </c:pt>
                <c:pt idx="80">
                  <c:v>10.411278254415269</c:v>
                </c:pt>
                <c:pt idx="81">
                  <c:v>10.223962805170089</c:v>
                </c:pt>
                <c:pt idx="82">
                  <c:v>10.11388638741314</c:v>
                </c:pt>
                <c:pt idx="83">
                  <c:v>10.039960400159131</c:v>
                </c:pt>
                <c:pt idx="84">
                  <c:v>9.967096089354303</c:v>
                </c:pt>
                <c:pt idx="85">
                  <c:v>9.894239248466253</c:v>
                </c:pt>
                <c:pt idx="86">
                  <c:v>9.855989357403203</c:v>
                </c:pt>
                <c:pt idx="87">
                  <c:v>9.81760308330509</c:v>
                </c:pt>
                <c:pt idx="88">
                  <c:v>9.813088143190395</c:v>
                </c:pt>
                <c:pt idx="89">
                  <c:v>9.708295062533336</c:v>
                </c:pt>
                <c:pt idx="90">
                  <c:v>9.769047693902483</c:v>
                </c:pt>
                <c:pt idx="91">
                  <c:v>9.698607474964218</c:v>
                </c:pt>
                <c:pt idx="92">
                  <c:v>9.725747144854765</c:v>
                </c:pt>
                <c:pt idx="93">
                  <c:v>9.720616782530193</c:v>
                </c:pt>
                <c:pt idx="94">
                  <c:v>9.649464720185126</c:v>
                </c:pt>
                <c:pt idx="95">
                  <c:v>9.743386945210236</c:v>
                </c:pt>
                <c:pt idx="96">
                  <c:v>9.63944808913654</c:v>
                </c:pt>
                <c:pt idx="97">
                  <c:v>9.69949578096307</c:v>
                </c:pt>
                <c:pt idx="98">
                  <c:v>9.693985990568024</c:v>
                </c:pt>
                <c:pt idx="99">
                  <c:v>9.689658293378532</c:v>
                </c:pt>
                <c:pt idx="100">
                  <c:v>9.68363050498418</c:v>
                </c:pt>
                <c:pt idx="101">
                  <c:v>9.712425571024895</c:v>
                </c:pt>
                <c:pt idx="102">
                  <c:v>9.673706754027352</c:v>
                </c:pt>
                <c:pt idx="103">
                  <c:v>9.70197828744992</c:v>
                </c:pt>
                <c:pt idx="104">
                  <c:v>9.730624107260883</c:v>
                </c:pt>
                <c:pt idx="105">
                  <c:v>9.658625982536844</c:v>
                </c:pt>
                <c:pt idx="106">
                  <c:v>9.75416249052882</c:v>
                </c:pt>
                <c:pt idx="107">
                  <c:v>9.7161115109892</c:v>
                </c:pt>
                <c:pt idx="108">
                  <c:v>9.710547277780844</c:v>
                </c:pt>
                <c:pt idx="109">
                  <c:v>9.740290354497537</c:v>
                </c:pt>
                <c:pt idx="110">
                  <c:v>9.701759683219544</c:v>
                </c:pt>
                <c:pt idx="111">
                  <c:v>9.76431644878216</c:v>
                </c:pt>
                <c:pt idx="112">
                  <c:v>9.75992427761352</c:v>
                </c:pt>
                <c:pt idx="113">
                  <c:v>9.721770893690575</c:v>
                </c:pt>
                <c:pt idx="114">
                  <c:v>9.785316380831723</c:v>
                </c:pt>
                <c:pt idx="115">
                  <c:v>9.746183935460229</c:v>
                </c:pt>
                <c:pt idx="116">
                  <c:v>9.777056190750043</c:v>
                </c:pt>
                <c:pt idx="117">
                  <c:v>9.771842691262377</c:v>
                </c:pt>
                <c:pt idx="118">
                  <c:v>9.768479553039183</c:v>
                </c:pt>
              </c:numCache>
            </c:numRef>
          </c:yVal>
          <c:smooth val="0"/>
        </c:ser>
        <c:axId val="6554006"/>
        <c:axId val="58986055"/>
      </c:scatterChart>
      <c:valAx>
        <c:axId val="6554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86055"/>
        <c:crosses val="autoZero"/>
        <c:crossBetween val="midCat"/>
        <c:dispUnits/>
      </c:valAx>
      <c:valAx>
        <c:axId val="58986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"C+V" Frequency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40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dT/dt vs 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8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</c:strCache>
            </c:strRef>
          </c:xVal>
          <c:yVal>
            <c:numRef>
              <c:f>Sheet1!$AG$10:$AG$90</c:f>
              <c:numCache>
                <c:ptCount val="118"/>
                <c:pt idx="0">
                  <c:v>0.11463838289727768</c:v>
                </c:pt>
                <c:pt idx="1">
                  <c:v>0.11470223469719443</c:v>
                </c:pt>
                <c:pt idx="2">
                  <c:v>0.11474270338189818</c:v>
                </c:pt>
                <c:pt idx="3">
                  <c:v>0.11525455837769805</c:v>
                </c:pt>
                <c:pt idx="4">
                  <c:v>0.11485629619988735</c:v>
                </c:pt>
                <c:pt idx="5">
                  <c:v>0.11580071724547558</c:v>
                </c:pt>
                <c:pt idx="6">
                  <c:v>0.11541675547676888</c:v>
                </c:pt>
                <c:pt idx="7">
                  <c:v>0.11547327182445066</c:v>
                </c:pt>
                <c:pt idx="8">
                  <c:v>0.11641903427235611</c:v>
                </c:pt>
                <c:pt idx="9">
                  <c:v>0.1160317704667424</c:v>
                </c:pt>
                <c:pt idx="10">
                  <c:v>0.11654945245281745</c:v>
                </c:pt>
                <c:pt idx="11">
                  <c:v>0.11660223328356878</c:v>
                </c:pt>
                <c:pt idx="12">
                  <c:v>0.11622005645398303</c:v>
                </c:pt>
                <c:pt idx="13">
                  <c:v>0.11762946250481932</c:v>
                </c:pt>
                <c:pt idx="14">
                  <c:v>0.11679428243149559</c:v>
                </c:pt>
                <c:pt idx="15">
                  <c:v>0.11730872630425537</c:v>
                </c:pt>
                <c:pt idx="16">
                  <c:v>0.11782756196059552</c:v>
                </c:pt>
                <c:pt idx="17">
                  <c:v>0.1174403004306761</c:v>
                </c:pt>
                <c:pt idx="18">
                  <c:v>0.11796698595792421</c:v>
                </c:pt>
                <c:pt idx="19">
                  <c:v>0.11802547884404646</c:v>
                </c:pt>
                <c:pt idx="20">
                  <c:v>0.11810638147367669</c:v>
                </c:pt>
                <c:pt idx="21">
                  <c:v>0.11817187207128299</c:v>
                </c:pt>
                <c:pt idx="22">
                  <c:v>0.11914434084151182</c:v>
                </c:pt>
                <c:pt idx="23">
                  <c:v>0.11786305970266042</c:v>
                </c:pt>
                <c:pt idx="24">
                  <c:v>0.11929623477907825</c:v>
                </c:pt>
                <c:pt idx="25">
                  <c:v>0.11846292494689337</c:v>
                </c:pt>
                <c:pt idx="26">
                  <c:v>0.1185339434944801</c:v>
                </c:pt>
                <c:pt idx="27">
                  <c:v>0.11905272391939903</c:v>
                </c:pt>
                <c:pt idx="28">
                  <c:v>0.11821081964667357</c:v>
                </c:pt>
                <c:pt idx="29">
                  <c:v>0.11923523028095673</c:v>
                </c:pt>
                <c:pt idx="30">
                  <c:v>0.1178903430925935</c:v>
                </c:pt>
                <c:pt idx="31">
                  <c:v>0.11797424424383962</c:v>
                </c:pt>
                <c:pt idx="32">
                  <c:v>0.11758095809266322</c:v>
                </c:pt>
                <c:pt idx="33">
                  <c:v>0.11718657061900828</c:v>
                </c:pt>
                <c:pt idx="34">
                  <c:v>0.1163264449172523</c:v>
                </c:pt>
                <c:pt idx="35">
                  <c:v>0.11546671174767908</c:v>
                </c:pt>
                <c:pt idx="36">
                  <c:v>0.11459485963674254</c:v>
                </c:pt>
                <c:pt idx="37">
                  <c:v>0.11326271846370872</c:v>
                </c:pt>
                <c:pt idx="38">
                  <c:v>0.11098874210112442</c:v>
                </c:pt>
                <c:pt idx="39">
                  <c:v>0.11010072491081146</c:v>
                </c:pt>
                <c:pt idx="40">
                  <c:v>0.10643302282589318</c:v>
                </c:pt>
                <c:pt idx="41">
                  <c:v>0.10459913314379676</c:v>
                </c:pt>
                <c:pt idx="42">
                  <c:v>0.09998223036960852</c:v>
                </c:pt>
                <c:pt idx="43">
                  <c:v>0.09629253465694987</c:v>
                </c:pt>
                <c:pt idx="44">
                  <c:v>0.09120190537140971</c:v>
                </c:pt>
                <c:pt idx="45">
                  <c:v>0.0842892390233132</c:v>
                </c:pt>
                <c:pt idx="46">
                  <c:v>0.07784102631901746</c:v>
                </c:pt>
                <c:pt idx="47">
                  <c:v>0.06868099445656028</c:v>
                </c:pt>
                <c:pt idx="48">
                  <c:v>0.05957993013420548</c:v>
                </c:pt>
                <c:pt idx="49">
                  <c:v>0.04693323631060764</c:v>
                </c:pt>
                <c:pt idx="50">
                  <c:v>0.035343088993421645</c:v>
                </c:pt>
                <c:pt idx="51">
                  <c:v>0.0208102598503892</c:v>
                </c:pt>
                <c:pt idx="52">
                  <c:v>0.005221452342407673</c:v>
                </c:pt>
                <c:pt idx="53">
                  <c:v>-0.009120131590528047</c:v>
                </c:pt>
                <c:pt idx="54">
                  <c:v>-0.02437024009339339</c:v>
                </c:pt>
                <c:pt idx="55">
                  <c:v>-0.03828936544041639</c:v>
                </c:pt>
                <c:pt idx="56">
                  <c:v>-0.049615025365849164</c:v>
                </c:pt>
                <c:pt idx="57">
                  <c:v>-0.05677785137458713</c:v>
                </c:pt>
                <c:pt idx="58">
                  <c:v>-0.06080227407768746</c:v>
                </c:pt>
                <c:pt idx="59">
                  <c:v>-0.21884652728797604</c:v>
                </c:pt>
                <c:pt idx="60">
                  <c:v>-0.05568232134417528</c:v>
                </c:pt>
                <c:pt idx="61">
                  <c:v>-0.04875968799155217</c:v>
                </c:pt>
                <c:pt idx="62">
                  <c:v>-0.03946928158620011</c:v>
                </c:pt>
                <c:pt idx="63">
                  <c:v>-0.027160609014941883</c:v>
                </c:pt>
                <c:pt idx="64">
                  <c:v>-0.01008805939178714</c:v>
                </c:pt>
                <c:pt idx="65">
                  <c:v>-0.005922691447594275</c:v>
                </c:pt>
                <c:pt idx="66">
                  <c:v>0.01660255791130183</c:v>
                </c:pt>
                <c:pt idx="67">
                  <c:v>0.02645761566497029</c:v>
                </c:pt>
                <c:pt idx="68">
                  <c:v>0.03829567724518057</c:v>
                </c:pt>
                <c:pt idx="69">
                  <c:v>0.047510040903095074</c:v>
                </c:pt>
                <c:pt idx="70">
                  <c:v>0.05734748376650245</c:v>
                </c:pt>
                <c:pt idx="71">
                  <c:v>0.06430416074741885</c:v>
                </c:pt>
                <c:pt idx="72">
                  <c:v>0.07123462753820675</c:v>
                </c:pt>
                <c:pt idx="73">
                  <c:v>0.07605568256276385</c:v>
                </c:pt>
                <c:pt idx="74">
                  <c:v>0.08121875457090155</c:v>
                </c:pt>
                <c:pt idx="75">
                  <c:v>0.08500532345169276</c:v>
                </c:pt>
                <c:pt idx="76">
                  <c:v>0.0877419813601783</c:v>
                </c:pt>
                <c:pt idx="77">
                  <c:v>0.09119963839489387</c:v>
                </c:pt>
                <c:pt idx="78">
                  <c:v>0.09257364496599862</c:v>
                </c:pt>
                <c:pt idx="79">
                  <c:v>0.09535207355198239</c:v>
                </c:pt>
                <c:pt idx="80">
                  <c:v>0.0960496853089019</c:v>
                </c:pt>
                <c:pt idx="81">
                  <c:v>0.09780943251224627</c:v>
                </c:pt>
                <c:pt idx="82">
                  <c:v>0.09887396018651273</c:v>
                </c:pt>
                <c:pt idx="83">
                  <c:v>0.09960198647637597</c:v>
                </c:pt>
                <c:pt idx="84">
                  <c:v>0.10033012534795205</c:v>
                </c:pt>
                <c:pt idx="85">
                  <c:v>0.10106891241335347</c:v>
                </c:pt>
                <c:pt idx="86">
                  <c:v>0.10146114851969301</c:v>
                </c:pt>
                <c:pt idx="87">
                  <c:v>0.10185785588546636</c:v>
                </c:pt>
                <c:pt idx="88">
                  <c:v>0.10190472004411077</c:v>
                </c:pt>
                <c:pt idx="89">
                  <c:v>0.1030046978958481</c:v>
                </c:pt>
                <c:pt idx="90">
                  <c:v>0.10236412302748477</c:v>
                </c:pt>
                <c:pt idx="91">
                  <c:v>0.10310758555610988</c:v>
                </c:pt>
                <c:pt idx="92">
                  <c:v>0.10281986413033906</c:v>
                </c:pt>
                <c:pt idx="93">
                  <c:v>0.10287413055899819</c:v>
                </c:pt>
                <c:pt idx="94">
                  <c:v>0.1036326914495227</c:v>
                </c:pt>
                <c:pt idx="95">
                  <c:v>0.10263371511603481</c:v>
                </c:pt>
                <c:pt idx="96">
                  <c:v>0.10374037919525492</c:v>
                </c:pt>
                <c:pt idx="97">
                  <c:v>0.1030981426851767</c:v>
                </c:pt>
                <c:pt idx="98">
                  <c:v>0.10315674078474757</c:v>
                </c:pt>
                <c:pt idx="99">
                  <c:v>0.10320281373424223</c:v>
                </c:pt>
                <c:pt idx="100">
                  <c:v>0.10326705459128149</c:v>
                </c:pt>
                <c:pt idx="101">
                  <c:v>0.10296089197154856</c:v>
                </c:pt>
                <c:pt idx="102">
                  <c:v>0.10337299087381169</c:v>
                </c:pt>
                <c:pt idx="103">
                  <c:v>0.10307176231197701</c:v>
                </c:pt>
                <c:pt idx="104">
                  <c:v>0.10276833109335826</c:v>
                </c:pt>
                <c:pt idx="105">
                  <c:v>0.10353439524504182</c:v>
                </c:pt>
                <c:pt idx="106">
                  <c:v>0.10252033436709596</c:v>
                </c:pt>
                <c:pt idx="107">
                  <c:v>0.10292183234712482</c:v>
                </c:pt>
                <c:pt idx="108">
                  <c:v>0.10298080750692051</c:v>
                </c:pt>
                <c:pt idx="109">
                  <c:v>0.10266634398000818</c:v>
                </c:pt>
                <c:pt idx="110">
                  <c:v>0.10307408476934654</c:v>
                </c:pt>
                <c:pt idx="111">
                  <c:v>0.10241372299283924</c:v>
                </c:pt>
                <c:pt idx="112">
                  <c:v>0.10245981132186799</c:v>
                </c:pt>
                <c:pt idx="113">
                  <c:v>0.10286191795046307</c:v>
                </c:pt>
                <c:pt idx="114">
                  <c:v>0.10219393641261121</c:v>
                </c:pt>
                <c:pt idx="115">
                  <c:v>0.1026042609725053</c:v>
                </c:pt>
                <c:pt idx="116">
                  <c:v>0.1022802754213572</c:v>
                </c:pt>
                <c:pt idx="117">
                  <c:v>0.10233484426577633</c:v>
                </c:pt>
              </c:numCache>
            </c:numRef>
          </c:yVal>
          <c:smooth val="0"/>
        </c:ser>
        <c:axId val="52567596"/>
        <c:axId val="3346317"/>
      </c:scatterChart>
      <c:valAx>
        <c:axId val="52567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46317"/>
        <c:crosses val="autoZero"/>
        <c:crossBetween val="midCat"/>
        <c:dispUnits/>
      </c:valAx>
      <c:valAx>
        <c:axId val="3346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dT/dt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675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Binary Component Path  Vmax=.6 C=5 Dist=50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Sheet1!$B$10:$B$90</c:f>
              <c:numCache>
                <c:ptCount val="121"/>
                <c:pt idx="0">
                  <c:v>1.76437</c:v>
                </c:pt>
                <c:pt idx="1">
                  <c:v>1.73814</c:v>
                </c:pt>
                <c:pt idx="2">
                  <c:v>1.7117</c:v>
                </c:pt>
                <c:pt idx="3">
                  <c:v>1.68505</c:v>
                </c:pt>
                <c:pt idx="4">
                  <c:v>1.65819</c:v>
                </c:pt>
                <c:pt idx="5">
                  <c:v>1.63111</c:v>
                </c:pt>
                <c:pt idx="6">
                  <c:v>1.60382</c:v>
                </c:pt>
                <c:pt idx="7">
                  <c:v>1.5763</c:v>
                </c:pt>
                <c:pt idx="8">
                  <c:v>1.54856</c:v>
                </c:pt>
                <c:pt idx="9">
                  <c:v>1.5206</c:v>
                </c:pt>
                <c:pt idx="10">
                  <c:v>1.4924</c:v>
                </c:pt>
                <c:pt idx="11">
                  <c:v>1.46397</c:v>
                </c:pt>
                <c:pt idx="12">
                  <c:v>1.4353</c:v>
                </c:pt>
                <c:pt idx="13">
                  <c:v>1.40639</c:v>
                </c:pt>
                <c:pt idx="14">
                  <c:v>1.37725</c:v>
                </c:pt>
                <c:pt idx="15">
                  <c:v>1.34785</c:v>
                </c:pt>
                <c:pt idx="16">
                  <c:v>1.31821</c:v>
                </c:pt>
                <c:pt idx="17">
                  <c:v>1.28832</c:v>
                </c:pt>
                <c:pt idx="18">
                  <c:v>1.25817</c:v>
                </c:pt>
                <c:pt idx="19">
                  <c:v>1.22777</c:v>
                </c:pt>
                <c:pt idx="20">
                  <c:v>1.19711</c:v>
                </c:pt>
                <c:pt idx="21">
                  <c:v>1.16619</c:v>
                </c:pt>
                <c:pt idx="22">
                  <c:v>1.13501</c:v>
                </c:pt>
                <c:pt idx="23">
                  <c:v>1.10357</c:v>
                </c:pt>
                <c:pt idx="24">
                  <c:v>1.07185</c:v>
                </c:pt>
                <c:pt idx="25">
                  <c:v>1.03988</c:v>
                </c:pt>
                <c:pt idx="26">
                  <c:v>1.00763</c:v>
                </c:pt>
                <c:pt idx="27">
                  <c:v>0.97512</c:v>
                </c:pt>
                <c:pt idx="28">
                  <c:v>0.94235</c:v>
                </c:pt>
                <c:pt idx="29">
                  <c:v>0.90931</c:v>
                </c:pt>
                <c:pt idx="30">
                  <c:v>0.87602</c:v>
                </c:pt>
                <c:pt idx="31">
                  <c:v>0.84246</c:v>
                </c:pt>
                <c:pt idx="32">
                  <c:v>0.80866</c:v>
                </c:pt>
                <c:pt idx="33">
                  <c:v>0.77462</c:v>
                </c:pt>
                <c:pt idx="34">
                  <c:v>0.74035</c:v>
                </c:pt>
                <c:pt idx="35">
                  <c:v>0.70586</c:v>
                </c:pt>
                <c:pt idx="36">
                  <c:v>0.67117</c:v>
                </c:pt>
                <c:pt idx="37">
                  <c:v>0.6363</c:v>
                </c:pt>
                <c:pt idx="38">
                  <c:v>0.60127</c:v>
                </c:pt>
                <c:pt idx="39">
                  <c:v>0.56611</c:v>
                </c:pt>
                <c:pt idx="40">
                  <c:v>0.53087</c:v>
                </c:pt>
                <c:pt idx="41">
                  <c:v>0.49557</c:v>
                </c:pt>
                <c:pt idx="42">
                  <c:v>0.46029</c:v>
                </c:pt>
                <c:pt idx="43">
                  <c:v>0.42507</c:v>
                </c:pt>
                <c:pt idx="44">
                  <c:v>0.39001</c:v>
                </c:pt>
                <c:pt idx="45">
                  <c:v>0.35519</c:v>
                </c:pt>
                <c:pt idx="46">
                  <c:v>0.32072</c:v>
                </c:pt>
                <c:pt idx="47">
                  <c:v>0.28675</c:v>
                </c:pt>
                <c:pt idx="48">
                  <c:v>0.25342</c:v>
                </c:pt>
                <c:pt idx="49">
                  <c:v>0.22093</c:v>
                </c:pt>
                <c:pt idx="50">
                  <c:v>0.18948</c:v>
                </c:pt>
                <c:pt idx="51">
                  <c:v>0.15935</c:v>
                </c:pt>
                <c:pt idx="52">
                  <c:v>0.1308</c:v>
                </c:pt>
                <c:pt idx="53">
                  <c:v>0.10416</c:v>
                </c:pt>
                <c:pt idx="54">
                  <c:v>0.07979</c:v>
                </c:pt>
                <c:pt idx="55">
                  <c:v>0.05803</c:v>
                </c:pt>
                <c:pt idx="56">
                  <c:v>0.03925</c:v>
                </c:pt>
                <c:pt idx="57">
                  <c:v>0.0238</c:v>
                </c:pt>
                <c:pt idx="58">
                  <c:v>0.01198</c:v>
                </c:pt>
                <c:pt idx="59">
                  <c:v>0.004</c:v>
                </c:pt>
                <c:pt idx="60">
                  <c:v>0</c:v>
                </c:pt>
                <c:pt idx="61">
                  <c:v>0.004</c:v>
                </c:pt>
                <c:pt idx="62">
                  <c:v>0.01198</c:v>
                </c:pt>
                <c:pt idx="63">
                  <c:v>0.0238</c:v>
                </c:pt>
                <c:pt idx="64">
                  <c:v>0.03925</c:v>
                </c:pt>
                <c:pt idx="65">
                  <c:v>0.05803</c:v>
                </c:pt>
                <c:pt idx="66">
                  <c:v>0.0797</c:v>
                </c:pt>
                <c:pt idx="67">
                  <c:v>0.10416</c:v>
                </c:pt>
                <c:pt idx="68">
                  <c:v>0.1308</c:v>
                </c:pt>
                <c:pt idx="69">
                  <c:v>0.15935</c:v>
                </c:pt>
                <c:pt idx="70">
                  <c:v>0.18948</c:v>
                </c:pt>
                <c:pt idx="71">
                  <c:v>0.22093</c:v>
                </c:pt>
                <c:pt idx="72">
                  <c:v>0.25342</c:v>
                </c:pt>
                <c:pt idx="73">
                  <c:v>0.28675</c:v>
                </c:pt>
                <c:pt idx="74">
                  <c:v>0.32072</c:v>
                </c:pt>
                <c:pt idx="75">
                  <c:v>0.35519</c:v>
                </c:pt>
                <c:pt idx="76">
                  <c:v>0.39001</c:v>
                </c:pt>
                <c:pt idx="77">
                  <c:v>0.42507</c:v>
                </c:pt>
                <c:pt idx="78">
                  <c:v>0.46029</c:v>
                </c:pt>
                <c:pt idx="79">
                  <c:v>0.49557</c:v>
                </c:pt>
                <c:pt idx="80">
                  <c:v>0.53087</c:v>
                </c:pt>
                <c:pt idx="81">
                  <c:v>0.56611</c:v>
                </c:pt>
                <c:pt idx="82">
                  <c:v>0.60127</c:v>
                </c:pt>
                <c:pt idx="83">
                  <c:v>0.6363</c:v>
                </c:pt>
                <c:pt idx="84">
                  <c:v>0.67117</c:v>
                </c:pt>
                <c:pt idx="85">
                  <c:v>0.70586</c:v>
                </c:pt>
                <c:pt idx="86">
                  <c:v>0.74035</c:v>
                </c:pt>
                <c:pt idx="87">
                  <c:v>0.77462</c:v>
                </c:pt>
                <c:pt idx="88">
                  <c:v>0.80866</c:v>
                </c:pt>
                <c:pt idx="89">
                  <c:v>0.84246</c:v>
                </c:pt>
                <c:pt idx="90">
                  <c:v>0.87602</c:v>
                </c:pt>
                <c:pt idx="91">
                  <c:v>0.90931</c:v>
                </c:pt>
                <c:pt idx="92">
                  <c:v>0.94235</c:v>
                </c:pt>
                <c:pt idx="93">
                  <c:v>0.97512</c:v>
                </c:pt>
                <c:pt idx="94">
                  <c:v>1.00763</c:v>
                </c:pt>
                <c:pt idx="95">
                  <c:v>1.03988</c:v>
                </c:pt>
                <c:pt idx="96">
                  <c:v>1.07185</c:v>
                </c:pt>
                <c:pt idx="97">
                  <c:v>1.10357</c:v>
                </c:pt>
                <c:pt idx="98">
                  <c:v>1.13501</c:v>
                </c:pt>
                <c:pt idx="99">
                  <c:v>1.16619</c:v>
                </c:pt>
                <c:pt idx="100">
                  <c:v>1.19711</c:v>
                </c:pt>
                <c:pt idx="101">
                  <c:v>1.22777</c:v>
                </c:pt>
                <c:pt idx="102">
                  <c:v>1.25817</c:v>
                </c:pt>
                <c:pt idx="103">
                  <c:v>1.28832</c:v>
                </c:pt>
                <c:pt idx="104">
                  <c:v>1.31821</c:v>
                </c:pt>
                <c:pt idx="105">
                  <c:v>1.34785</c:v>
                </c:pt>
                <c:pt idx="106">
                  <c:v>1.37725</c:v>
                </c:pt>
                <c:pt idx="107">
                  <c:v>1.40639</c:v>
                </c:pt>
                <c:pt idx="108">
                  <c:v>1.4353</c:v>
                </c:pt>
                <c:pt idx="109">
                  <c:v>1.46397</c:v>
                </c:pt>
                <c:pt idx="110">
                  <c:v>1.4924</c:v>
                </c:pt>
                <c:pt idx="111">
                  <c:v>1.5206</c:v>
                </c:pt>
                <c:pt idx="112">
                  <c:v>1.54856</c:v>
                </c:pt>
                <c:pt idx="113">
                  <c:v>1.5763</c:v>
                </c:pt>
                <c:pt idx="114">
                  <c:v>1.60382</c:v>
                </c:pt>
                <c:pt idx="115">
                  <c:v>1.63111</c:v>
                </c:pt>
                <c:pt idx="116">
                  <c:v>1.65819</c:v>
                </c:pt>
                <c:pt idx="117">
                  <c:v>1.68505</c:v>
                </c:pt>
                <c:pt idx="118">
                  <c:v>1.7117</c:v>
                </c:pt>
                <c:pt idx="119">
                  <c:v>1.73814</c:v>
                </c:pt>
                <c:pt idx="120">
                  <c:v>1.76437</c:v>
                </c:pt>
              </c:numCache>
            </c:numRef>
          </c:xVal>
          <c:yVal>
            <c:numRef>
              <c:f>Sheet1!$C$10:$C$90</c:f>
              <c:numCache>
                <c:ptCount val="121"/>
                <c:pt idx="0">
                  <c:v>1.33088</c:v>
                </c:pt>
                <c:pt idx="1">
                  <c:v>1.327</c:v>
                </c:pt>
                <c:pt idx="2">
                  <c:v>1.32289</c:v>
                </c:pt>
                <c:pt idx="3">
                  <c:v>1.31856</c:v>
                </c:pt>
                <c:pt idx="4">
                  <c:v>1.31398</c:v>
                </c:pt>
                <c:pt idx="5">
                  <c:v>1.30917</c:v>
                </c:pt>
                <c:pt idx="6">
                  <c:v>1.3041</c:v>
                </c:pt>
                <c:pt idx="7">
                  <c:v>1.29877</c:v>
                </c:pt>
                <c:pt idx="8">
                  <c:v>1.29317</c:v>
                </c:pt>
                <c:pt idx="9">
                  <c:v>1.28729</c:v>
                </c:pt>
                <c:pt idx="10">
                  <c:v>1.28112</c:v>
                </c:pt>
                <c:pt idx="11">
                  <c:v>1.27464</c:v>
                </c:pt>
                <c:pt idx="12">
                  <c:v>1.26786</c:v>
                </c:pt>
                <c:pt idx="13">
                  <c:v>1.26075</c:v>
                </c:pt>
                <c:pt idx="14">
                  <c:v>1.2533</c:v>
                </c:pt>
                <c:pt idx="15">
                  <c:v>1.24551</c:v>
                </c:pt>
                <c:pt idx="16">
                  <c:v>1.23735</c:v>
                </c:pt>
                <c:pt idx="17">
                  <c:v>1.22881</c:v>
                </c:pt>
                <c:pt idx="18">
                  <c:v>1.21988</c:v>
                </c:pt>
                <c:pt idx="19">
                  <c:v>1.21053</c:v>
                </c:pt>
                <c:pt idx="20">
                  <c:v>1.20076</c:v>
                </c:pt>
                <c:pt idx="21">
                  <c:v>1.19053</c:v>
                </c:pt>
                <c:pt idx="22">
                  <c:v>1.17984</c:v>
                </c:pt>
                <c:pt idx="23">
                  <c:v>1.16866</c:v>
                </c:pt>
                <c:pt idx="24">
                  <c:v>1.15696</c:v>
                </c:pt>
                <c:pt idx="25">
                  <c:v>1.14472</c:v>
                </c:pt>
                <c:pt idx="26">
                  <c:v>1.13192</c:v>
                </c:pt>
                <c:pt idx="27">
                  <c:v>1.11853</c:v>
                </c:pt>
                <c:pt idx="28">
                  <c:v>1.10452</c:v>
                </c:pt>
                <c:pt idx="29">
                  <c:v>1.08984</c:v>
                </c:pt>
                <c:pt idx="30">
                  <c:v>1.074448</c:v>
                </c:pt>
                <c:pt idx="31">
                  <c:v>1.05839</c:v>
                </c:pt>
                <c:pt idx="32">
                  <c:v>1.04153</c:v>
                </c:pt>
                <c:pt idx="33">
                  <c:v>1.02386</c:v>
                </c:pt>
                <c:pt idx="34">
                  <c:v>1.00533</c:v>
                </c:pt>
                <c:pt idx="35">
                  <c:v>0.98589</c:v>
                </c:pt>
                <c:pt idx="36">
                  <c:v>0.96548</c:v>
                </c:pt>
                <c:pt idx="37">
                  <c:v>0.94405</c:v>
                </c:pt>
                <c:pt idx="38">
                  <c:v>0.92153</c:v>
                </c:pt>
                <c:pt idx="39">
                  <c:v>0.89786</c:v>
                </c:pt>
                <c:pt idx="40">
                  <c:v>0.87295</c:v>
                </c:pt>
                <c:pt idx="41">
                  <c:v>0.84673</c:v>
                </c:pt>
                <c:pt idx="42">
                  <c:v>0.81912</c:v>
                </c:pt>
                <c:pt idx="43">
                  <c:v>0.79003</c:v>
                </c:pt>
                <c:pt idx="44">
                  <c:v>0.75935</c:v>
                </c:pt>
                <c:pt idx="45">
                  <c:v>0.727</c:v>
                </c:pt>
                <c:pt idx="46">
                  <c:v>0.69285</c:v>
                </c:pt>
                <c:pt idx="47">
                  <c:v>0.65682</c:v>
                </c:pt>
                <c:pt idx="48">
                  <c:v>0.61879</c:v>
                </c:pt>
                <c:pt idx="49">
                  <c:v>0.57867</c:v>
                </c:pt>
                <c:pt idx="50">
                  <c:v>0.53637</c:v>
                </c:pt>
                <c:pt idx="51">
                  <c:v>0.49182</c:v>
                </c:pt>
                <c:pt idx="52">
                  <c:v>0.44496</c:v>
                </c:pt>
                <c:pt idx="53">
                  <c:v>0.39581</c:v>
                </c:pt>
                <c:pt idx="54">
                  <c:v>0.3444</c:v>
                </c:pt>
                <c:pt idx="55">
                  <c:v>0.29084</c:v>
                </c:pt>
                <c:pt idx="56">
                  <c:v>0.23532</c:v>
                </c:pt>
                <c:pt idx="57">
                  <c:v>0.1781</c:v>
                </c:pt>
                <c:pt idx="58">
                  <c:v>0.11952</c:v>
                </c:pt>
                <c:pt idx="59">
                  <c:v>0.06</c:v>
                </c:pt>
                <c:pt idx="60">
                  <c:v>0</c:v>
                </c:pt>
                <c:pt idx="61">
                  <c:v>-0.06</c:v>
                </c:pt>
                <c:pt idx="62">
                  <c:v>-0.11952</c:v>
                </c:pt>
                <c:pt idx="63">
                  <c:v>-0.1781</c:v>
                </c:pt>
                <c:pt idx="64">
                  <c:v>-0.23532</c:v>
                </c:pt>
                <c:pt idx="65">
                  <c:v>-0.29084</c:v>
                </c:pt>
                <c:pt idx="66">
                  <c:v>-0.3444</c:v>
                </c:pt>
                <c:pt idx="67">
                  <c:v>-0.39581</c:v>
                </c:pt>
                <c:pt idx="68">
                  <c:v>-0.44496</c:v>
                </c:pt>
                <c:pt idx="69">
                  <c:v>-0.49182</c:v>
                </c:pt>
                <c:pt idx="70">
                  <c:v>-0.53637</c:v>
                </c:pt>
                <c:pt idx="71">
                  <c:v>-0.57867</c:v>
                </c:pt>
                <c:pt idx="72">
                  <c:v>-0.61879</c:v>
                </c:pt>
                <c:pt idx="73">
                  <c:v>-0.65682</c:v>
                </c:pt>
                <c:pt idx="74">
                  <c:v>-0.69285</c:v>
                </c:pt>
                <c:pt idx="75">
                  <c:v>-0.727</c:v>
                </c:pt>
                <c:pt idx="76">
                  <c:v>-0.75935</c:v>
                </c:pt>
                <c:pt idx="77">
                  <c:v>-0.79003</c:v>
                </c:pt>
                <c:pt idx="78">
                  <c:v>-0.81912</c:v>
                </c:pt>
                <c:pt idx="79">
                  <c:v>-0.84673</c:v>
                </c:pt>
                <c:pt idx="80">
                  <c:v>-0.87295</c:v>
                </c:pt>
                <c:pt idx="81">
                  <c:v>-0.89786</c:v>
                </c:pt>
                <c:pt idx="82">
                  <c:v>-0.92153</c:v>
                </c:pt>
                <c:pt idx="83">
                  <c:v>-0.94405</c:v>
                </c:pt>
                <c:pt idx="84">
                  <c:v>-0.96548</c:v>
                </c:pt>
                <c:pt idx="85">
                  <c:v>-0.98589</c:v>
                </c:pt>
                <c:pt idx="86">
                  <c:v>-1.00533</c:v>
                </c:pt>
                <c:pt idx="87">
                  <c:v>-1.02386</c:v>
                </c:pt>
                <c:pt idx="88">
                  <c:v>-1.04153</c:v>
                </c:pt>
                <c:pt idx="89">
                  <c:v>-1.05839</c:v>
                </c:pt>
                <c:pt idx="90">
                  <c:v>-1.07448</c:v>
                </c:pt>
                <c:pt idx="91">
                  <c:v>-1.08984</c:v>
                </c:pt>
                <c:pt idx="92">
                  <c:v>-1.10452</c:v>
                </c:pt>
                <c:pt idx="93">
                  <c:v>-1.11853</c:v>
                </c:pt>
                <c:pt idx="94">
                  <c:v>-1.13192</c:v>
                </c:pt>
                <c:pt idx="95">
                  <c:v>-1.14472</c:v>
                </c:pt>
                <c:pt idx="96">
                  <c:v>-1.15696</c:v>
                </c:pt>
                <c:pt idx="97">
                  <c:v>-1.16866</c:v>
                </c:pt>
                <c:pt idx="98">
                  <c:v>-1.17984</c:v>
                </c:pt>
                <c:pt idx="99">
                  <c:v>-1.19053</c:v>
                </c:pt>
                <c:pt idx="100">
                  <c:v>-1.20076</c:v>
                </c:pt>
                <c:pt idx="101">
                  <c:v>-1.21053</c:v>
                </c:pt>
                <c:pt idx="102">
                  <c:v>-1.21988</c:v>
                </c:pt>
                <c:pt idx="103">
                  <c:v>-1.22881</c:v>
                </c:pt>
                <c:pt idx="104">
                  <c:v>-1.23735</c:v>
                </c:pt>
                <c:pt idx="105">
                  <c:v>-1.24551</c:v>
                </c:pt>
                <c:pt idx="106">
                  <c:v>-1.2533</c:v>
                </c:pt>
                <c:pt idx="107">
                  <c:v>-1.26075</c:v>
                </c:pt>
                <c:pt idx="108">
                  <c:v>-1.26786</c:v>
                </c:pt>
                <c:pt idx="109">
                  <c:v>-1.27464</c:v>
                </c:pt>
                <c:pt idx="110">
                  <c:v>-1.28112</c:v>
                </c:pt>
                <c:pt idx="111">
                  <c:v>-1.28729</c:v>
                </c:pt>
                <c:pt idx="112">
                  <c:v>-1.29317</c:v>
                </c:pt>
                <c:pt idx="113">
                  <c:v>-1.29877</c:v>
                </c:pt>
                <c:pt idx="114">
                  <c:v>-1.3041</c:v>
                </c:pt>
                <c:pt idx="115">
                  <c:v>-1.30917</c:v>
                </c:pt>
                <c:pt idx="116">
                  <c:v>-1.31398</c:v>
                </c:pt>
                <c:pt idx="117">
                  <c:v>-1.31856</c:v>
                </c:pt>
                <c:pt idx="118">
                  <c:v>-1.32289</c:v>
                </c:pt>
                <c:pt idx="119">
                  <c:v>-1.327</c:v>
                </c:pt>
                <c:pt idx="120">
                  <c:v>-1.33088</c:v>
                </c:pt>
              </c:numCache>
            </c:numRef>
          </c:yVal>
          <c:smooth val="0"/>
        </c:ser>
        <c:axId val="61112448"/>
        <c:axId val="13141121"/>
      </c:scatterChart>
      <c:valAx>
        <c:axId val="61112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141121"/>
        <c:crosses val="autoZero"/>
        <c:crossBetween val="midCat"/>
        <c:dispUnits/>
      </c:valAx>
      <c:valAx>
        <c:axId val="13141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1124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Binary Component Speed vs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9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  <c:pt idx="118">
                  <c:v>6</c:v>
                </c:pt>
              </c:strCache>
            </c:strRef>
          </c:xVal>
          <c:yVal>
            <c:numRef>
              <c:f>Sheet1!$O$10:$O$90</c:f>
              <c:numCache>
                <c:ptCount val="119"/>
                <c:pt idx="0">
                  <c:v>0.26757535387251224</c:v>
                </c:pt>
                <c:pt idx="1">
                  <c:v>0.2699947036517574</c:v>
                </c:pt>
                <c:pt idx="2">
                  <c:v>0.27247678800220654</c:v>
                </c:pt>
                <c:pt idx="3">
                  <c:v>0.2750386336498928</c:v>
                </c:pt>
                <c:pt idx="4">
                  <c:v>0.2775696309036709</c:v>
                </c:pt>
                <c:pt idx="5">
                  <c:v>0.2803139846671942</c:v>
                </c:pt>
                <c:pt idx="6">
                  <c:v>0.28299604237515513</c:v>
                </c:pt>
                <c:pt idx="7">
                  <c:v>0.28571594285233676</c:v>
                </c:pt>
                <c:pt idx="8">
                  <c:v>0.2886709025863189</c:v>
                </c:pt>
                <c:pt idx="9">
                  <c:v>0.2915913750439128</c:v>
                </c:pt>
                <c:pt idx="10">
                  <c:v>0.2946077561775994</c:v>
                </c:pt>
                <c:pt idx="11">
                  <c:v>0.29771466205076275</c:v>
                </c:pt>
                <c:pt idx="12">
                  <c:v>0.3007726882547676</c:v>
                </c:pt>
                <c:pt idx="13">
                  <c:v>0.3041453764238425</c:v>
                </c:pt>
                <c:pt idx="14">
                  <c:v>0.3074272596891812</c:v>
                </c:pt>
                <c:pt idx="15">
                  <c:v>0.31086069227227997</c:v>
                </c:pt>
                <c:pt idx="16">
                  <c:v>0.3144467204471994</c:v>
                </c:pt>
                <c:pt idx="17">
                  <c:v>0.3180538476421875</c:v>
                </c:pt>
                <c:pt idx="18">
                  <c:v>0.32179007131979837</c:v>
                </c:pt>
                <c:pt idx="19">
                  <c:v>0.32568378835919803</c:v>
                </c:pt>
                <c:pt idx="20">
                  <c:v>0.3296162162272968</c:v>
                </c:pt>
                <c:pt idx="21">
                  <c:v>0.333686379704058</c:v>
                </c:pt>
                <c:pt idx="22">
                  <c:v>0.33808998802094087</c:v>
                </c:pt>
                <c:pt idx="23">
                  <c:v>0.34233003081821556</c:v>
                </c:pt>
                <c:pt idx="24">
                  <c:v>0.3469729816570724</c:v>
                </c:pt>
                <c:pt idx="25">
                  <c:v>0.35159525025233246</c:v>
                </c:pt>
                <c:pt idx="26">
                  <c:v>0.3563920593952677</c:v>
                </c:pt>
                <c:pt idx="27">
                  <c:v>0.36154446476194396</c:v>
                </c:pt>
                <c:pt idx="28">
                  <c:v>0.3667611980567179</c:v>
                </c:pt>
                <c:pt idx="29">
                  <c:v>0.3720393747978843</c:v>
                </c:pt>
                <c:pt idx="30">
                  <c:v>0.37771677219842803</c:v>
                </c:pt>
                <c:pt idx="31">
                  <c:v>0.38352972505400507</c:v>
                </c:pt>
                <c:pt idx="32">
                  <c:v>0.38958873186990395</c:v>
                </c:pt>
                <c:pt idx="33">
                  <c:v>0.395913336476557</c:v>
                </c:pt>
                <c:pt idx="34">
                  <c:v>0.4024877886346369</c:v>
                </c:pt>
                <c:pt idx="35">
                  <c:v>0.4092874051323846</c:v>
                </c:pt>
                <c:pt idx="36">
                  <c:v>0.4164434295315511</c:v>
                </c:pt>
                <c:pt idx="37">
                  <c:v>0.423850740237645</c:v>
                </c:pt>
                <c:pt idx="38">
                  <c:v>0.43155135268007244</c:v>
                </c:pt>
                <c:pt idx="39">
                  <c:v>0.4397247320767843</c:v>
                </c:pt>
                <c:pt idx="40">
                  <c:v>0.4479944754123653</c:v>
                </c:pt>
                <c:pt idx="41">
                  <c:v>0.45680154334240103</c:v>
                </c:pt>
                <c:pt idx="42">
                  <c:v>0.46588260323819786</c:v>
                </c:pt>
                <c:pt idx="43">
                  <c:v>0.4752846410310353</c:v>
                </c:pt>
                <c:pt idx="44">
                  <c:v>0.4852219492149959</c:v>
                </c:pt>
                <c:pt idx="45">
                  <c:v>0.4951890346120359</c:v>
                </c:pt>
                <c:pt idx="46">
                  <c:v>0.5056846645885164</c:v>
                </c:pt>
                <c:pt idx="47">
                  <c:v>0.5162571549140984</c:v>
                </c:pt>
                <c:pt idx="48">
                  <c:v>0.5271045911391778</c:v>
                </c:pt>
                <c:pt idx="49">
                  <c:v>0.5378214759564742</c:v>
                </c:pt>
                <c:pt idx="50">
                  <c:v>0.5487223432666102</c:v>
                </c:pt>
                <c:pt idx="51">
                  <c:v>0.55905385250439</c:v>
                </c:pt>
                <c:pt idx="52">
                  <c:v>0.5689362881729377</c:v>
                </c:pt>
                <c:pt idx="53">
                  <c:v>0.5781151442403147</c:v>
                </c:pt>
                <c:pt idx="54">
                  <c:v>0.5861022777638727</c:v>
                </c:pt>
                <c:pt idx="55">
                  <c:v>0.5926913952471387</c:v>
                </c:pt>
                <c:pt idx="56">
                  <c:v>0.5976059571322896</c:v>
                </c:pt>
                <c:pt idx="57">
                  <c:v>0.6005256697261159</c:v>
                </c:pt>
                <c:pt idx="58">
                  <c:v>0.6013318551349163</c:v>
                </c:pt>
                <c:pt idx="59">
                  <c:v>0.6013318551349163</c:v>
                </c:pt>
                <c:pt idx="60">
                  <c:v>0.6005256697261159</c:v>
                </c:pt>
                <c:pt idx="61">
                  <c:v>0.5976059571322896</c:v>
                </c:pt>
                <c:pt idx="62">
                  <c:v>0.5926913952471387</c:v>
                </c:pt>
                <c:pt idx="63">
                  <c:v>0.5861022777638727</c:v>
                </c:pt>
                <c:pt idx="64">
                  <c:v>0.57777698984989</c:v>
                </c:pt>
                <c:pt idx="65">
                  <c:v>0.5693223779195756</c:v>
                </c:pt>
                <c:pt idx="66">
                  <c:v>0.55905385250439</c:v>
                </c:pt>
                <c:pt idx="67">
                  <c:v>0.5487223432666102</c:v>
                </c:pt>
                <c:pt idx="68">
                  <c:v>0.5378214759564742</c:v>
                </c:pt>
                <c:pt idx="69">
                  <c:v>0.5271045911391778</c:v>
                </c:pt>
                <c:pt idx="70">
                  <c:v>0.5162571549140984</c:v>
                </c:pt>
                <c:pt idx="71">
                  <c:v>0.5056846645885164</c:v>
                </c:pt>
                <c:pt idx="72">
                  <c:v>0.4951890346120359</c:v>
                </c:pt>
                <c:pt idx="73">
                  <c:v>0.4852219492149959</c:v>
                </c:pt>
                <c:pt idx="74">
                  <c:v>0.4752846410310353</c:v>
                </c:pt>
                <c:pt idx="75">
                  <c:v>0.46588260323819786</c:v>
                </c:pt>
                <c:pt idx="76">
                  <c:v>0.45680154334240103</c:v>
                </c:pt>
                <c:pt idx="77">
                  <c:v>0.4479944754123653</c:v>
                </c:pt>
                <c:pt idx="78">
                  <c:v>0.4397247320767843</c:v>
                </c:pt>
                <c:pt idx="79">
                  <c:v>0.43155135268007244</c:v>
                </c:pt>
                <c:pt idx="80">
                  <c:v>0.423850740237645</c:v>
                </c:pt>
                <c:pt idx="81">
                  <c:v>0.4164434295315511</c:v>
                </c:pt>
                <c:pt idx="82">
                  <c:v>0.4092874051323846</c:v>
                </c:pt>
                <c:pt idx="83">
                  <c:v>0.4024877886346369</c:v>
                </c:pt>
                <c:pt idx="84">
                  <c:v>0.395913336476557</c:v>
                </c:pt>
                <c:pt idx="85">
                  <c:v>0.38958873186990395</c:v>
                </c:pt>
                <c:pt idx="86">
                  <c:v>0.38352972505400507</c:v>
                </c:pt>
                <c:pt idx="87">
                  <c:v>0.37771677219842803</c:v>
                </c:pt>
                <c:pt idx="88">
                  <c:v>0.3721776054520217</c:v>
                </c:pt>
                <c:pt idx="89">
                  <c:v>0.36662701755326077</c:v>
                </c:pt>
                <c:pt idx="90">
                  <c:v>0.36154446476194396</c:v>
                </c:pt>
                <c:pt idx="91">
                  <c:v>0.3563920593952677</c:v>
                </c:pt>
                <c:pt idx="92">
                  <c:v>0.35159525025233246</c:v>
                </c:pt>
                <c:pt idx="93">
                  <c:v>0.3469729816570724</c:v>
                </c:pt>
                <c:pt idx="94">
                  <c:v>0.34233003081821556</c:v>
                </c:pt>
                <c:pt idx="95">
                  <c:v>0.33808998802094087</c:v>
                </c:pt>
                <c:pt idx="96">
                  <c:v>0.333686379704058</c:v>
                </c:pt>
                <c:pt idx="97">
                  <c:v>0.3296162162272968</c:v>
                </c:pt>
                <c:pt idx="98">
                  <c:v>0.32568378835919803</c:v>
                </c:pt>
                <c:pt idx="99">
                  <c:v>0.32179007131979837</c:v>
                </c:pt>
                <c:pt idx="100">
                  <c:v>0.3180538476421875</c:v>
                </c:pt>
                <c:pt idx="101">
                  <c:v>0.3144467204471994</c:v>
                </c:pt>
                <c:pt idx="102">
                  <c:v>0.31086069227227997</c:v>
                </c:pt>
                <c:pt idx="103">
                  <c:v>0.3074272596891812</c:v>
                </c:pt>
                <c:pt idx="104">
                  <c:v>0.3041453764238425</c:v>
                </c:pt>
                <c:pt idx="105">
                  <c:v>0.3007726882547676</c:v>
                </c:pt>
                <c:pt idx="106">
                  <c:v>0.29771466205076275</c:v>
                </c:pt>
                <c:pt idx="107">
                  <c:v>0.2946077561775994</c:v>
                </c:pt>
                <c:pt idx="108">
                  <c:v>0.2915913750439128</c:v>
                </c:pt>
                <c:pt idx="109">
                  <c:v>0.2886709025863189</c:v>
                </c:pt>
                <c:pt idx="110">
                  <c:v>0.28571594285233676</c:v>
                </c:pt>
                <c:pt idx="111">
                  <c:v>0.28299604237515513</c:v>
                </c:pt>
                <c:pt idx="112">
                  <c:v>0.2803139846671942</c:v>
                </c:pt>
                <c:pt idx="113">
                  <c:v>0.2775696309036709</c:v>
                </c:pt>
                <c:pt idx="114">
                  <c:v>0.2750386336498928</c:v>
                </c:pt>
                <c:pt idx="115">
                  <c:v>0.27247678800220654</c:v>
                </c:pt>
                <c:pt idx="116">
                  <c:v>0.2699947036517574</c:v>
                </c:pt>
                <c:pt idx="117">
                  <c:v>0.26757535387251224</c:v>
                </c:pt>
                <c:pt idx="118">
                  <c:v>0.26515416270539666</c:v>
                </c:pt>
              </c:numCache>
            </c:numRef>
          </c:yVal>
          <c:smooth val="0"/>
        </c:ser>
        <c:axId val="51161226"/>
        <c:axId val="57797851"/>
      </c:scatterChart>
      <c:valAx>
        <c:axId val="51161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797851"/>
        <c:crosses val="autoZero"/>
        <c:crossBetween val="midCat"/>
        <c:dispUnits/>
      </c:valAx>
      <c:valAx>
        <c:axId val="57797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612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Binary Component Speed vs Time  Vmax=.6  C=5  Dist=50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9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  <c:pt idx="118">
                  <c:v>6</c:v>
                </c:pt>
              </c:strCache>
            </c:strRef>
          </c:xVal>
          <c:yVal>
            <c:numRef>
              <c:f>Sheet1!$O$10:$O$90</c:f>
              <c:numCache>
                <c:ptCount val="119"/>
                <c:pt idx="0">
                  <c:v>0.26757535387251224</c:v>
                </c:pt>
                <c:pt idx="1">
                  <c:v>0.2699947036517574</c:v>
                </c:pt>
                <c:pt idx="2">
                  <c:v>0.27247678800220654</c:v>
                </c:pt>
                <c:pt idx="3">
                  <c:v>0.2750386336498928</c:v>
                </c:pt>
                <c:pt idx="4">
                  <c:v>0.2775696309036709</c:v>
                </c:pt>
                <c:pt idx="5">
                  <c:v>0.2803139846671942</c:v>
                </c:pt>
                <c:pt idx="6">
                  <c:v>0.28299604237515513</c:v>
                </c:pt>
                <c:pt idx="7">
                  <c:v>0.28571594285233676</c:v>
                </c:pt>
                <c:pt idx="8">
                  <c:v>0.2886709025863189</c:v>
                </c:pt>
                <c:pt idx="9">
                  <c:v>0.2915913750439128</c:v>
                </c:pt>
                <c:pt idx="10">
                  <c:v>0.2946077561775994</c:v>
                </c:pt>
                <c:pt idx="11">
                  <c:v>0.29771466205076275</c:v>
                </c:pt>
                <c:pt idx="12">
                  <c:v>0.3007726882547676</c:v>
                </c:pt>
                <c:pt idx="13">
                  <c:v>0.3041453764238425</c:v>
                </c:pt>
                <c:pt idx="14">
                  <c:v>0.3074272596891812</c:v>
                </c:pt>
                <c:pt idx="15">
                  <c:v>0.31086069227227997</c:v>
                </c:pt>
                <c:pt idx="16">
                  <c:v>0.3144467204471994</c:v>
                </c:pt>
                <c:pt idx="17">
                  <c:v>0.3180538476421875</c:v>
                </c:pt>
                <c:pt idx="18">
                  <c:v>0.32179007131979837</c:v>
                </c:pt>
                <c:pt idx="19">
                  <c:v>0.32568378835919803</c:v>
                </c:pt>
                <c:pt idx="20">
                  <c:v>0.3296162162272968</c:v>
                </c:pt>
                <c:pt idx="21">
                  <c:v>0.333686379704058</c:v>
                </c:pt>
                <c:pt idx="22">
                  <c:v>0.33808998802094087</c:v>
                </c:pt>
                <c:pt idx="23">
                  <c:v>0.34233003081821556</c:v>
                </c:pt>
                <c:pt idx="24">
                  <c:v>0.3469729816570724</c:v>
                </c:pt>
                <c:pt idx="25">
                  <c:v>0.35159525025233246</c:v>
                </c:pt>
                <c:pt idx="26">
                  <c:v>0.3563920593952677</c:v>
                </c:pt>
                <c:pt idx="27">
                  <c:v>0.36154446476194396</c:v>
                </c:pt>
                <c:pt idx="28">
                  <c:v>0.3667611980567179</c:v>
                </c:pt>
                <c:pt idx="29">
                  <c:v>0.3720393747978843</c:v>
                </c:pt>
                <c:pt idx="30">
                  <c:v>0.37771677219842803</c:v>
                </c:pt>
                <c:pt idx="31">
                  <c:v>0.38352972505400507</c:v>
                </c:pt>
                <c:pt idx="32">
                  <c:v>0.38958873186990395</c:v>
                </c:pt>
                <c:pt idx="33">
                  <c:v>0.395913336476557</c:v>
                </c:pt>
                <c:pt idx="34">
                  <c:v>0.4024877886346369</c:v>
                </c:pt>
                <c:pt idx="35">
                  <c:v>0.4092874051323846</c:v>
                </c:pt>
                <c:pt idx="36">
                  <c:v>0.4164434295315511</c:v>
                </c:pt>
                <c:pt idx="37">
                  <c:v>0.423850740237645</c:v>
                </c:pt>
                <c:pt idx="38">
                  <c:v>0.43155135268007244</c:v>
                </c:pt>
                <c:pt idx="39">
                  <c:v>0.4397247320767843</c:v>
                </c:pt>
                <c:pt idx="40">
                  <c:v>0.4479944754123653</c:v>
                </c:pt>
                <c:pt idx="41">
                  <c:v>0.45680154334240103</c:v>
                </c:pt>
                <c:pt idx="42">
                  <c:v>0.46588260323819786</c:v>
                </c:pt>
                <c:pt idx="43">
                  <c:v>0.4752846410310353</c:v>
                </c:pt>
                <c:pt idx="44">
                  <c:v>0.4852219492149959</c:v>
                </c:pt>
                <c:pt idx="45">
                  <c:v>0.4951890346120359</c:v>
                </c:pt>
                <c:pt idx="46">
                  <c:v>0.5056846645885164</c:v>
                </c:pt>
                <c:pt idx="47">
                  <c:v>0.5162571549140984</c:v>
                </c:pt>
                <c:pt idx="48">
                  <c:v>0.5271045911391778</c:v>
                </c:pt>
                <c:pt idx="49">
                  <c:v>0.5378214759564742</c:v>
                </c:pt>
                <c:pt idx="50">
                  <c:v>0.5487223432666102</c:v>
                </c:pt>
                <c:pt idx="51">
                  <c:v>0.55905385250439</c:v>
                </c:pt>
                <c:pt idx="52">
                  <c:v>0.5689362881729377</c:v>
                </c:pt>
                <c:pt idx="53">
                  <c:v>0.5781151442403147</c:v>
                </c:pt>
                <c:pt idx="54">
                  <c:v>0.5861022777638727</c:v>
                </c:pt>
                <c:pt idx="55">
                  <c:v>0.5926913952471387</c:v>
                </c:pt>
                <c:pt idx="56">
                  <c:v>0.5976059571322896</c:v>
                </c:pt>
                <c:pt idx="57">
                  <c:v>0.6005256697261159</c:v>
                </c:pt>
                <c:pt idx="58">
                  <c:v>0.6013318551349163</c:v>
                </c:pt>
                <c:pt idx="59">
                  <c:v>0.6013318551349163</c:v>
                </c:pt>
                <c:pt idx="60">
                  <c:v>0.6005256697261159</c:v>
                </c:pt>
                <c:pt idx="61">
                  <c:v>0.5976059571322896</c:v>
                </c:pt>
                <c:pt idx="62">
                  <c:v>0.5926913952471387</c:v>
                </c:pt>
                <c:pt idx="63">
                  <c:v>0.5861022777638727</c:v>
                </c:pt>
                <c:pt idx="64">
                  <c:v>0.57777698984989</c:v>
                </c:pt>
                <c:pt idx="65">
                  <c:v>0.5693223779195756</c:v>
                </c:pt>
                <c:pt idx="66">
                  <c:v>0.55905385250439</c:v>
                </c:pt>
                <c:pt idx="67">
                  <c:v>0.5487223432666102</c:v>
                </c:pt>
                <c:pt idx="68">
                  <c:v>0.5378214759564742</c:v>
                </c:pt>
                <c:pt idx="69">
                  <c:v>0.5271045911391778</c:v>
                </c:pt>
                <c:pt idx="70">
                  <c:v>0.5162571549140984</c:v>
                </c:pt>
                <c:pt idx="71">
                  <c:v>0.5056846645885164</c:v>
                </c:pt>
                <c:pt idx="72">
                  <c:v>0.4951890346120359</c:v>
                </c:pt>
                <c:pt idx="73">
                  <c:v>0.4852219492149959</c:v>
                </c:pt>
                <c:pt idx="74">
                  <c:v>0.4752846410310353</c:v>
                </c:pt>
                <c:pt idx="75">
                  <c:v>0.46588260323819786</c:v>
                </c:pt>
                <c:pt idx="76">
                  <c:v>0.45680154334240103</c:v>
                </c:pt>
                <c:pt idx="77">
                  <c:v>0.4479944754123653</c:v>
                </c:pt>
                <c:pt idx="78">
                  <c:v>0.4397247320767843</c:v>
                </c:pt>
                <c:pt idx="79">
                  <c:v>0.43155135268007244</c:v>
                </c:pt>
                <c:pt idx="80">
                  <c:v>0.423850740237645</c:v>
                </c:pt>
                <c:pt idx="81">
                  <c:v>0.4164434295315511</c:v>
                </c:pt>
                <c:pt idx="82">
                  <c:v>0.4092874051323846</c:v>
                </c:pt>
                <c:pt idx="83">
                  <c:v>0.4024877886346369</c:v>
                </c:pt>
                <c:pt idx="84">
                  <c:v>0.395913336476557</c:v>
                </c:pt>
                <c:pt idx="85">
                  <c:v>0.38958873186990395</c:v>
                </c:pt>
                <c:pt idx="86">
                  <c:v>0.38352972505400507</c:v>
                </c:pt>
                <c:pt idx="87">
                  <c:v>0.37771677219842803</c:v>
                </c:pt>
                <c:pt idx="88">
                  <c:v>0.3721776054520217</c:v>
                </c:pt>
                <c:pt idx="89">
                  <c:v>0.36662701755326077</c:v>
                </c:pt>
                <c:pt idx="90">
                  <c:v>0.36154446476194396</c:v>
                </c:pt>
                <c:pt idx="91">
                  <c:v>0.3563920593952677</c:v>
                </c:pt>
                <c:pt idx="92">
                  <c:v>0.35159525025233246</c:v>
                </c:pt>
                <c:pt idx="93">
                  <c:v>0.3469729816570724</c:v>
                </c:pt>
                <c:pt idx="94">
                  <c:v>0.34233003081821556</c:v>
                </c:pt>
                <c:pt idx="95">
                  <c:v>0.33808998802094087</c:v>
                </c:pt>
                <c:pt idx="96">
                  <c:v>0.333686379704058</c:v>
                </c:pt>
                <c:pt idx="97">
                  <c:v>0.3296162162272968</c:v>
                </c:pt>
                <c:pt idx="98">
                  <c:v>0.32568378835919803</c:v>
                </c:pt>
                <c:pt idx="99">
                  <c:v>0.32179007131979837</c:v>
                </c:pt>
                <c:pt idx="100">
                  <c:v>0.3180538476421875</c:v>
                </c:pt>
                <c:pt idx="101">
                  <c:v>0.3144467204471994</c:v>
                </c:pt>
                <c:pt idx="102">
                  <c:v>0.31086069227227997</c:v>
                </c:pt>
                <c:pt idx="103">
                  <c:v>0.3074272596891812</c:v>
                </c:pt>
                <c:pt idx="104">
                  <c:v>0.3041453764238425</c:v>
                </c:pt>
                <c:pt idx="105">
                  <c:v>0.3007726882547676</c:v>
                </c:pt>
                <c:pt idx="106">
                  <c:v>0.29771466205076275</c:v>
                </c:pt>
                <c:pt idx="107">
                  <c:v>0.2946077561775994</c:v>
                </c:pt>
                <c:pt idx="108">
                  <c:v>0.2915913750439128</c:v>
                </c:pt>
                <c:pt idx="109">
                  <c:v>0.2886709025863189</c:v>
                </c:pt>
                <c:pt idx="110">
                  <c:v>0.28571594285233676</c:v>
                </c:pt>
                <c:pt idx="111">
                  <c:v>0.28299604237515513</c:v>
                </c:pt>
                <c:pt idx="112">
                  <c:v>0.2803139846671942</c:v>
                </c:pt>
                <c:pt idx="113">
                  <c:v>0.2775696309036709</c:v>
                </c:pt>
                <c:pt idx="114">
                  <c:v>0.2750386336498928</c:v>
                </c:pt>
                <c:pt idx="115">
                  <c:v>0.27247678800220654</c:v>
                </c:pt>
                <c:pt idx="116">
                  <c:v>0.2699947036517574</c:v>
                </c:pt>
                <c:pt idx="117">
                  <c:v>0.26757535387251224</c:v>
                </c:pt>
                <c:pt idx="118">
                  <c:v>0.26515416270539666</c:v>
                </c:pt>
              </c:numCache>
            </c:numRef>
          </c:yVal>
          <c:smooth val="0"/>
        </c:ser>
        <c:axId val="50418612"/>
        <c:axId val="51114325"/>
      </c:scatterChart>
      <c:valAx>
        <c:axId val="50418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14325"/>
        <c:crosses val="autoZero"/>
        <c:crossBetween val="midCat"/>
        <c:dispUnits/>
      </c:valAx>
      <c:valAx>
        <c:axId val="51114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4186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Observer LOS Angle vs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20"/>
                <c:pt idx="0">
                  <c:v>-5.9</c:v>
                </c:pt>
                <c:pt idx="1">
                  <c:v>-5.8</c:v>
                </c:pt>
                <c:pt idx="2">
                  <c:v>-5.7</c:v>
                </c:pt>
                <c:pt idx="3">
                  <c:v>-5.6</c:v>
                </c:pt>
                <c:pt idx="4">
                  <c:v>-5.5</c:v>
                </c:pt>
                <c:pt idx="5">
                  <c:v>-5.4</c:v>
                </c:pt>
                <c:pt idx="6">
                  <c:v>-5.3</c:v>
                </c:pt>
                <c:pt idx="7">
                  <c:v>-5.2</c:v>
                </c:pt>
                <c:pt idx="8">
                  <c:v>-5.1</c:v>
                </c:pt>
                <c:pt idx="9">
                  <c:v>-5</c:v>
                </c:pt>
                <c:pt idx="10">
                  <c:v>-4.9</c:v>
                </c:pt>
                <c:pt idx="11">
                  <c:v>-4.8</c:v>
                </c:pt>
                <c:pt idx="12">
                  <c:v>-4.7</c:v>
                </c:pt>
                <c:pt idx="13">
                  <c:v>-4.6</c:v>
                </c:pt>
                <c:pt idx="14">
                  <c:v>-4.5</c:v>
                </c:pt>
                <c:pt idx="15">
                  <c:v>-4.4</c:v>
                </c:pt>
                <c:pt idx="16">
                  <c:v>-4.3</c:v>
                </c:pt>
                <c:pt idx="17">
                  <c:v>-4.2</c:v>
                </c:pt>
                <c:pt idx="18">
                  <c:v>-4.1</c:v>
                </c:pt>
                <c:pt idx="19">
                  <c:v>-4</c:v>
                </c:pt>
                <c:pt idx="20">
                  <c:v>-3.9</c:v>
                </c:pt>
                <c:pt idx="21">
                  <c:v>-3.8</c:v>
                </c:pt>
                <c:pt idx="22">
                  <c:v>-3.7</c:v>
                </c:pt>
                <c:pt idx="23">
                  <c:v>-3.6</c:v>
                </c:pt>
                <c:pt idx="24">
                  <c:v>-3.5</c:v>
                </c:pt>
                <c:pt idx="25">
                  <c:v>-3.4</c:v>
                </c:pt>
                <c:pt idx="26">
                  <c:v>-3.3</c:v>
                </c:pt>
                <c:pt idx="27">
                  <c:v>-3.2</c:v>
                </c:pt>
                <c:pt idx="28">
                  <c:v>-3.1</c:v>
                </c:pt>
                <c:pt idx="29">
                  <c:v>-3</c:v>
                </c:pt>
                <c:pt idx="30">
                  <c:v>-2.9</c:v>
                </c:pt>
                <c:pt idx="31">
                  <c:v>-2.8</c:v>
                </c:pt>
                <c:pt idx="32">
                  <c:v>-2.7</c:v>
                </c:pt>
                <c:pt idx="33">
                  <c:v>-2.6</c:v>
                </c:pt>
                <c:pt idx="34">
                  <c:v>-2.5</c:v>
                </c:pt>
                <c:pt idx="35">
                  <c:v>-2.4</c:v>
                </c:pt>
                <c:pt idx="36">
                  <c:v>-2.3</c:v>
                </c:pt>
                <c:pt idx="37">
                  <c:v>-2.2</c:v>
                </c:pt>
                <c:pt idx="38">
                  <c:v>-2.1</c:v>
                </c:pt>
                <c:pt idx="39">
                  <c:v>-2</c:v>
                </c:pt>
                <c:pt idx="40">
                  <c:v>-1.9</c:v>
                </c:pt>
                <c:pt idx="41">
                  <c:v>-1.8</c:v>
                </c:pt>
                <c:pt idx="42">
                  <c:v>-1.7</c:v>
                </c:pt>
                <c:pt idx="43">
                  <c:v>-1.6</c:v>
                </c:pt>
                <c:pt idx="44">
                  <c:v>-1.5</c:v>
                </c:pt>
                <c:pt idx="45">
                  <c:v>-1.4</c:v>
                </c:pt>
                <c:pt idx="46">
                  <c:v>-1.3</c:v>
                </c:pt>
                <c:pt idx="47">
                  <c:v>-1.2</c:v>
                </c:pt>
                <c:pt idx="48">
                  <c:v>-1.1</c:v>
                </c:pt>
                <c:pt idx="49">
                  <c:v>-1</c:v>
                </c:pt>
                <c:pt idx="50">
                  <c:v>-0.9</c:v>
                </c:pt>
                <c:pt idx="51">
                  <c:v>-0.8</c:v>
                </c:pt>
                <c:pt idx="52">
                  <c:v>-0.7</c:v>
                </c:pt>
                <c:pt idx="53">
                  <c:v>-0.6</c:v>
                </c:pt>
                <c:pt idx="54">
                  <c:v>-0.5</c:v>
                </c:pt>
                <c:pt idx="55">
                  <c:v>-0.4</c:v>
                </c:pt>
                <c:pt idx="56">
                  <c:v>-0.3</c:v>
                </c:pt>
                <c:pt idx="57">
                  <c:v>-0.2</c:v>
                </c:pt>
                <c:pt idx="58">
                  <c:v>-0.1</c:v>
                </c:pt>
                <c:pt idx="59">
                  <c:v>0</c:v>
                </c:pt>
                <c:pt idx="60">
                  <c:v>0.1</c:v>
                </c:pt>
                <c:pt idx="61">
                  <c:v>0.2</c:v>
                </c:pt>
                <c:pt idx="62">
                  <c:v>0.3</c:v>
                </c:pt>
                <c:pt idx="63">
                  <c:v>0.4</c:v>
                </c:pt>
                <c:pt idx="64">
                  <c:v>0.5</c:v>
                </c:pt>
                <c:pt idx="65">
                  <c:v>0.6</c:v>
                </c:pt>
                <c:pt idx="66">
                  <c:v>0.7</c:v>
                </c:pt>
                <c:pt idx="67">
                  <c:v>0.8</c:v>
                </c:pt>
                <c:pt idx="68">
                  <c:v>0.9</c:v>
                </c:pt>
                <c:pt idx="69">
                  <c:v>1</c:v>
                </c:pt>
                <c:pt idx="70">
                  <c:v>1.1</c:v>
                </c:pt>
                <c:pt idx="71">
                  <c:v>1.2</c:v>
                </c:pt>
                <c:pt idx="72">
                  <c:v>1.3</c:v>
                </c:pt>
                <c:pt idx="73">
                  <c:v>1.4</c:v>
                </c:pt>
                <c:pt idx="74">
                  <c:v>1.5</c:v>
                </c:pt>
                <c:pt idx="75">
                  <c:v>1.6</c:v>
                </c:pt>
                <c:pt idx="76">
                  <c:v>1.7</c:v>
                </c:pt>
                <c:pt idx="77">
                  <c:v>1.8</c:v>
                </c:pt>
                <c:pt idx="78">
                  <c:v>1.9</c:v>
                </c:pt>
                <c:pt idx="79">
                  <c:v>2</c:v>
                </c:pt>
                <c:pt idx="80">
                  <c:v>2.1</c:v>
                </c:pt>
                <c:pt idx="81">
                  <c:v>2.2</c:v>
                </c:pt>
                <c:pt idx="82">
                  <c:v>2.3</c:v>
                </c:pt>
                <c:pt idx="83">
                  <c:v>2.4</c:v>
                </c:pt>
                <c:pt idx="84">
                  <c:v>2.5</c:v>
                </c:pt>
                <c:pt idx="85">
                  <c:v>2.6</c:v>
                </c:pt>
                <c:pt idx="86">
                  <c:v>2.7</c:v>
                </c:pt>
                <c:pt idx="87">
                  <c:v>2.8</c:v>
                </c:pt>
                <c:pt idx="88">
                  <c:v>2.9</c:v>
                </c:pt>
                <c:pt idx="89">
                  <c:v>3</c:v>
                </c:pt>
                <c:pt idx="90">
                  <c:v>3.1</c:v>
                </c:pt>
                <c:pt idx="91">
                  <c:v>3.2</c:v>
                </c:pt>
                <c:pt idx="92">
                  <c:v>3.3</c:v>
                </c:pt>
                <c:pt idx="93">
                  <c:v>3.4</c:v>
                </c:pt>
                <c:pt idx="94">
                  <c:v>3.5</c:v>
                </c:pt>
                <c:pt idx="95">
                  <c:v>3.6</c:v>
                </c:pt>
                <c:pt idx="96">
                  <c:v>3.7</c:v>
                </c:pt>
                <c:pt idx="97">
                  <c:v>3.8</c:v>
                </c:pt>
                <c:pt idx="98">
                  <c:v>3.9</c:v>
                </c:pt>
                <c:pt idx="99">
                  <c:v>4</c:v>
                </c:pt>
                <c:pt idx="100">
                  <c:v>4.1</c:v>
                </c:pt>
                <c:pt idx="101">
                  <c:v>4.2</c:v>
                </c:pt>
                <c:pt idx="102">
                  <c:v>4.3</c:v>
                </c:pt>
                <c:pt idx="103">
                  <c:v>4.4</c:v>
                </c:pt>
                <c:pt idx="104">
                  <c:v>4.5</c:v>
                </c:pt>
                <c:pt idx="105">
                  <c:v>4.6</c:v>
                </c:pt>
                <c:pt idx="106">
                  <c:v>4.7</c:v>
                </c:pt>
                <c:pt idx="107">
                  <c:v>4.8</c:v>
                </c:pt>
                <c:pt idx="108">
                  <c:v>4.9</c:v>
                </c:pt>
                <c:pt idx="109">
                  <c:v>5</c:v>
                </c:pt>
                <c:pt idx="110">
                  <c:v>5.1</c:v>
                </c:pt>
                <c:pt idx="111">
                  <c:v>5.2</c:v>
                </c:pt>
                <c:pt idx="112">
                  <c:v>5.3</c:v>
                </c:pt>
                <c:pt idx="113">
                  <c:v>5.4</c:v>
                </c:pt>
                <c:pt idx="114">
                  <c:v>5.5</c:v>
                </c:pt>
                <c:pt idx="115">
                  <c:v>5.6</c:v>
                </c:pt>
                <c:pt idx="116">
                  <c:v>5.7</c:v>
                </c:pt>
                <c:pt idx="117">
                  <c:v>5.8</c:v>
                </c:pt>
                <c:pt idx="118">
                  <c:v>5.9</c:v>
                </c:pt>
                <c:pt idx="119">
                  <c:v>6</c:v>
                </c:pt>
              </c:strCache>
            </c:strRef>
          </c:xVal>
          <c:yVal>
            <c:numRef>
              <c:f>Sheet1!$K$10:$K$90</c:f>
              <c:numCache>
                <c:ptCount val="120"/>
                <c:pt idx="0">
                  <c:v>179.22622594347706</c:v>
                </c:pt>
                <c:pt idx="1">
                  <c:v>179.22882967467575</c:v>
                </c:pt>
                <c:pt idx="2">
                  <c:v>179.23156184757906</c:v>
                </c:pt>
                <c:pt idx="3">
                  <c:v>179.23443981747604</c:v>
                </c:pt>
                <c:pt idx="4">
                  <c:v>179.2374518766271</c:v>
                </c:pt>
                <c:pt idx="5">
                  <c:v>179.24061528462227</c:v>
                </c:pt>
                <c:pt idx="6">
                  <c:v>179.24393004958682</c:v>
                </c:pt>
                <c:pt idx="7">
                  <c:v>179.24740176472824</c:v>
                </c:pt>
                <c:pt idx="8">
                  <c:v>179.25103609235995</c:v>
                </c:pt>
                <c:pt idx="9">
                  <c:v>179.25483883755274</c:v>
                </c:pt>
                <c:pt idx="10">
                  <c:v>179.25882138187345</c:v>
                </c:pt>
                <c:pt idx="11">
                  <c:v>179.26297780508582</c:v>
                </c:pt>
                <c:pt idx="12">
                  <c:v>179.2673253584449</c:v>
                </c:pt>
                <c:pt idx="13">
                  <c:v>179.271869578459</c:v>
                </c:pt>
                <c:pt idx="14">
                  <c:v>179.27661048017077</c:v>
                </c:pt>
                <c:pt idx="15">
                  <c:v>179.28156512279034</c:v>
                </c:pt>
                <c:pt idx="16">
                  <c:v>179.28673915510387</c:v>
                </c:pt>
                <c:pt idx="17">
                  <c:v>179.2921382137954</c:v>
                </c:pt>
                <c:pt idx="18">
                  <c:v>179.2977793816277</c:v>
                </c:pt>
                <c:pt idx="19">
                  <c:v>179.30366246443197</c:v>
                </c:pt>
                <c:pt idx="20">
                  <c:v>179.30981037942618</c:v>
                </c:pt>
                <c:pt idx="21">
                  <c:v>179.3162228315612</c:v>
                </c:pt>
                <c:pt idx="22">
                  <c:v>179.32291690142878</c:v>
                </c:pt>
                <c:pt idx="23">
                  <c:v>179.3299097792582</c:v>
                </c:pt>
                <c:pt idx="24">
                  <c:v>179.33721249870038</c:v>
                </c:pt>
                <c:pt idx="25">
                  <c:v>179.34483648044173</c:v>
                </c:pt>
                <c:pt idx="26">
                  <c:v>179.35279857497878</c:v>
                </c:pt>
                <c:pt idx="27">
                  <c:v>179.36111574100826</c:v>
                </c:pt>
                <c:pt idx="28">
                  <c:v>179.3698165369343</c:v>
                </c:pt>
                <c:pt idx="29">
                  <c:v>179.37892466206247</c:v>
                </c:pt>
                <c:pt idx="30">
                  <c:v>179.38841318548054</c:v>
                </c:pt>
                <c:pt idx="31">
                  <c:v>179.3983600198455</c:v>
                </c:pt>
                <c:pt idx="32">
                  <c:v>179.4087692484041</c:v>
                </c:pt>
                <c:pt idx="33">
                  <c:v>179.41966912679067</c:v>
                </c:pt>
                <c:pt idx="34">
                  <c:v>179.43108786973738</c:v>
                </c:pt>
                <c:pt idx="35">
                  <c:v>179.44305936312412</c:v>
                </c:pt>
                <c:pt idx="36">
                  <c:v>179.4556116828247</c:v>
                </c:pt>
                <c:pt idx="37">
                  <c:v>179.46878439781702</c:v>
                </c:pt>
                <c:pt idx="38">
                  <c:v>179.48261121232883</c:v>
                </c:pt>
                <c:pt idx="39">
                  <c:v>179.49714297408158</c:v>
                </c:pt>
                <c:pt idx="40">
                  <c:v>179.51241911561655</c:v>
                </c:pt>
                <c:pt idx="41">
                  <c:v>179.5284844954206</c:v>
                </c:pt>
                <c:pt idx="42">
                  <c:v>179.54538989717557</c:v>
                </c:pt>
                <c:pt idx="43">
                  <c:v>179.56319730407532</c:v>
                </c:pt>
                <c:pt idx="44">
                  <c:v>179.58195152479382</c:v>
                </c:pt>
                <c:pt idx="45">
                  <c:v>179.60172599897652</c:v>
                </c:pt>
                <c:pt idx="46">
                  <c:v>179.6225652891809</c:v>
                </c:pt>
                <c:pt idx="47">
                  <c:v>179.64453706421264</c:v>
                </c:pt>
                <c:pt idx="48">
                  <c:v>179.6676916385311</c:v>
                </c:pt>
                <c:pt idx="49">
                  <c:v>179.69207950070435</c:v>
                </c:pt>
                <c:pt idx="50">
                  <c:v>179.7177396375663</c:v>
                </c:pt>
                <c:pt idx="51">
                  <c:v>179.7447056820822</c:v>
                </c:pt>
                <c:pt idx="52">
                  <c:v>179.7729655777929</c:v>
                </c:pt>
                <c:pt idx="53">
                  <c:v>179.80250199781534</c:v>
                </c:pt>
                <c:pt idx="54">
                  <c:v>179.83325238679302</c:v>
                </c:pt>
                <c:pt idx="55">
                  <c:v>179.86510894434673</c:v>
                </c:pt>
                <c:pt idx="56">
                  <c:v>179.89792451398642</c:v>
                </c:pt>
                <c:pt idx="57">
                  <c:v>179.9315068671408</c:v>
                </c:pt>
                <c:pt idx="58">
                  <c:v>179.96561862887108</c:v>
                </c:pt>
                <c:pt idx="59">
                  <c:v>180</c:v>
                </c:pt>
                <c:pt idx="60">
                  <c:v>180.03438137112892</c:v>
                </c:pt>
                <c:pt idx="61">
                  <c:v>180.0684931328592</c:v>
                </c:pt>
                <c:pt idx="62">
                  <c:v>180.10207548601358</c:v>
                </c:pt>
                <c:pt idx="63">
                  <c:v>180.13489105565327</c:v>
                </c:pt>
                <c:pt idx="64">
                  <c:v>180.16674761320698</c:v>
                </c:pt>
                <c:pt idx="65">
                  <c:v>180.19749782429608</c:v>
                </c:pt>
                <c:pt idx="66">
                  <c:v>180.2270344222071</c:v>
                </c:pt>
                <c:pt idx="67">
                  <c:v>180.2552943179178</c:v>
                </c:pt>
                <c:pt idx="68">
                  <c:v>180.2822603624337</c:v>
                </c:pt>
                <c:pt idx="69">
                  <c:v>180.30792049929565</c:v>
                </c:pt>
                <c:pt idx="70">
                  <c:v>180.3323083614689</c:v>
                </c:pt>
                <c:pt idx="71">
                  <c:v>180.35546293578736</c:v>
                </c:pt>
                <c:pt idx="72">
                  <c:v>180.3774347108191</c:v>
                </c:pt>
                <c:pt idx="73">
                  <c:v>180.39827400102348</c:v>
                </c:pt>
                <c:pt idx="74">
                  <c:v>180.41804847520618</c:v>
                </c:pt>
                <c:pt idx="75">
                  <c:v>180.43680269592468</c:v>
                </c:pt>
                <c:pt idx="76">
                  <c:v>180.45461010282443</c:v>
                </c:pt>
                <c:pt idx="77">
                  <c:v>180.4715155045794</c:v>
                </c:pt>
                <c:pt idx="78">
                  <c:v>180.48758088438345</c:v>
                </c:pt>
                <c:pt idx="79">
                  <c:v>180.50285702591842</c:v>
                </c:pt>
                <c:pt idx="80">
                  <c:v>180.51738878767117</c:v>
                </c:pt>
                <c:pt idx="81">
                  <c:v>180.53121560218298</c:v>
                </c:pt>
                <c:pt idx="82">
                  <c:v>180.5443883171753</c:v>
                </c:pt>
                <c:pt idx="83">
                  <c:v>180.55694063687588</c:v>
                </c:pt>
                <c:pt idx="84">
                  <c:v>180.56891213026262</c:v>
                </c:pt>
                <c:pt idx="85">
                  <c:v>180.58033087320933</c:v>
                </c:pt>
                <c:pt idx="86">
                  <c:v>180.5912307515959</c:v>
                </c:pt>
                <c:pt idx="87">
                  <c:v>180.6016399801545</c:v>
                </c:pt>
                <c:pt idx="88">
                  <c:v>180.61158681451946</c:v>
                </c:pt>
                <c:pt idx="89">
                  <c:v>180.6210938338109</c:v>
                </c:pt>
                <c:pt idx="90">
                  <c:v>180.6301834630657</c:v>
                </c:pt>
                <c:pt idx="91">
                  <c:v>180.63888425899174</c:v>
                </c:pt>
                <c:pt idx="92">
                  <c:v>180.64720142502122</c:v>
                </c:pt>
                <c:pt idx="93">
                  <c:v>180.65516351955827</c:v>
                </c:pt>
                <c:pt idx="94">
                  <c:v>180.66278750129962</c:v>
                </c:pt>
                <c:pt idx="95">
                  <c:v>180.6700902207418</c:v>
                </c:pt>
                <c:pt idx="96">
                  <c:v>180.67708309857122</c:v>
                </c:pt>
                <c:pt idx="97">
                  <c:v>180.6837771684388</c:v>
                </c:pt>
                <c:pt idx="98">
                  <c:v>180.69018962057382</c:v>
                </c:pt>
                <c:pt idx="99">
                  <c:v>180.69633753556803</c:v>
                </c:pt>
                <c:pt idx="100">
                  <c:v>180.7022206183723</c:v>
                </c:pt>
                <c:pt idx="101">
                  <c:v>180.7078617862046</c:v>
                </c:pt>
                <c:pt idx="102">
                  <c:v>180.71326084489613</c:v>
                </c:pt>
                <c:pt idx="103">
                  <c:v>180.71843487720966</c:v>
                </c:pt>
                <c:pt idx="104">
                  <c:v>180.72338951982923</c:v>
                </c:pt>
                <c:pt idx="105">
                  <c:v>180.728130421541</c:v>
                </c:pt>
                <c:pt idx="106">
                  <c:v>180.7326746415551</c:v>
                </c:pt>
                <c:pt idx="107">
                  <c:v>180.73702219491418</c:v>
                </c:pt>
                <c:pt idx="108">
                  <c:v>180.74117861812655</c:v>
                </c:pt>
                <c:pt idx="109">
                  <c:v>180.74516116244726</c:v>
                </c:pt>
                <c:pt idx="110">
                  <c:v>180.74896390764005</c:v>
                </c:pt>
                <c:pt idx="111">
                  <c:v>180.75259823527176</c:v>
                </c:pt>
                <c:pt idx="112">
                  <c:v>180.75606995041318</c:v>
                </c:pt>
                <c:pt idx="113">
                  <c:v>180.75938471537773</c:v>
                </c:pt>
                <c:pt idx="114">
                  <c:v>180.7625481233729</c:v>
                </c:pt>
                <c:pt idx="115">
                  <c:v>180.76556018252396</c:v>
                </c:pt>
                <c:pt idx="116">
                  <c:v>180.76843815242094</c:v>
                </c:pt>
                <c:pt idx="117">
                  <c:v>180.77117032532425</c:v>
                </c:pt>
                <c:pt idx="118">
                  <c:v>180.77377405652294</c:v>
                </c:pt>
                <c:pt idx="119">
                  <c:v>180.77624339422968</c:v>
                </c:pt>
              </c:numCache>
            </c:numRef>
          </c:yVal>
          <c:smooth val="0"/>
        </c:ser>
        <c:axId val="57375742"/>
        <c:axId val="46619631"/>
      </c:scatterChart>
      <c:valAx>
        <c:axId val="57375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19631"/>
        <c:crosses val="autoZero"/>
        <c:crossBetween val="midCat"/>
        <c:dispUnits/>
      </c:valAx>
      <c:valAx>
        <c:axId val="46619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LOS Angle in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757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"C" Observer LOS vs Arrival Times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Sheet1!$U$10:$U$90</c:f>
              <c:numCache>
                <c:ptCount val="120"/>
                <c:pt idx="0">
                  <c:v>178.4249</c:v>
                </c:pt>
                <c:pt idx="1">
                  <c:v>178.4306</c:v>
                </c:pt>
                <c:pt idx="2">
                  <c:v>178.4366</c:v>
                </c:pt>
                <c:pt idx="3">
                  <c:v>178.4429</c:v>
                </c:pt>
                <c:pt idx="4">
                  <c:v>178.4495</c:v>
                </c:pt>
                <c:pt idx="5">
                  <c:v>178.4563</c:v>
                </c:pt>
                <c:pt idx="6">
                  <c:v>178.4635</c:v>
                </c:pt>
                <c:pt idx="7">
                  <c:v>178.471</c:v>
                </c:pt>
                <c:pt idx="8">
                  <c:v>178.4789</c:v>
                </c:pt>
                <c:pt idx="9">
                  <c:v>178.487</c:v>
                </c:pt>
                <c:pt idx="10">
                  <c:v>178.4955</c:v>
                </c:pt>
                <c:pt idx="11">
                  <c:v>178.5044</c:v>
                </c:pt>
                <c:pt idx="12">
                  <c:v>178.5137</c:v>
                </c:pt>
                <c:pt idx="13">
                  <c:v>178.5234</c:v>
                </c:pt>
                <c:pt idx="14">
                  <c:v>178.5334</c:v>
                </c:pt>
                <c:pt idx="15">
                  <c:v>178.5439</c:v>
                </c:pt>
                <c:pt idx="16">
                  <c:v>178.5548</c:v>
                </c:pt>
                <c:pt idx="17">
                  <c:v>178.5662</c:v>
                </c:pt>
                <c:pt idx="18">
                  <c:v>178.5781</c:v>
                </c:pt>
                <c:pt idx="19">
                  <c:v>178.5905</c:v>
                </c:pt>
                <c:pt idx="20">
                  <c:v>178.6033</c:v>
                </c:pt>
                <c:pt idx="21">
                  <c:v>178.6168</c:v>
                </c:pt>
                <c:pt idx="22">
                  <c:v>178.6307</c:v>
                </c:pt>
                <c:pt idx="23">
                  <c:v>178.6453</c:v>
                </c:pt>
                <c:pt idx="24">
                  <c:v>178.6605</c:v>
                </c:pt>
                <c:pt idx="25">
                  <c:v>178.6764</c:v>
                </c:pt>
                <c:pt idx="26">
                  <c:v>178.6929</c:v>
                </c:pt>
                <c:pt idx="27">
                  <c:v>178.7101</c:v>
                </c:pt>
                <c:pt idx="28">
                  <c:v>178.7281</c:v>
                </c:pt>
                <c:pt idx="29">
                  <c:v>178.7469</c:v>
                </c:pt>
                <c:pt idx="30">
                  <c:v>178.7665</c:v>
                </c:pt>
                <c:pt idx="31">
                  <c:v>178.787</c:v>
                </c:pt>
                <c:pt idx="32">
                  <c:v>178.8084</c:v>
                </c:pt>
                <c:pt idx="33">
                  <c:v>178.8307</c:v>
                </c:pt>
                <c:pt idx="34">
                  <c:v>178.8541</c:v>
                </c:pt>
                <c:pt idx="35">
                  <c:v>178.8786</c:v>
                </c:pt>
                <c:pt idx="36">
                  <c:v>178.9043</c:v>
                </c:pt>
                <c:pt idx="37">
                  <c:v>178.9312</c:v>
                </c:pt>
                <c:pt idx="38">
                  <c:v>178.9594</c:v>
                </c:pt>
                <c:pt idx="39">
                  <c:v>178.989</c:v>
                </c:pt>
                <c:pt idx="40">
                  <c:v>179.02</c:v>
                </c:pt>
                <c:pt idx="41">
                  <c:v>179.0527</c:v>
                </c:pt>
                <c:pt idx="42">
                  <c:v>179.0869</c:v>
                </c:pt>
                <c:pt idx="43">
                  <c:v>179.123</c:v>
                </c:pt>
                <c:pt idx="44">
                  <c:v>179.161</c:v>
                </c:pt>
                <c:pt idx="45">
                  <c:v>179.2009</c:v>
                </c:pt>
                <c:pt idx="46">
                  <c:v>179.243</c:v>
                </c:pt>
                <c:pt idx="47">
                  <c:v>179.2873</c:v>
                </c:pt>
                <c:pt idx="48">
                  <c:v>179.3339</c:v>
                </c:pt>
                <c:pt idx="49">
                  <c:v>179.383</c:v>
                </c:pt>
                <c:pt idx="50">
                  <c:v>179.4346</c:v>
                </c:pt>
                <c:pt idx="51">
                  <c:v>179.4888</c:v>
                </c:pt>
                <c:pt idx="52">
                  <c:v>179.5455</c:v>
                </c:pt>
                <c:pt idx="53">
                  <c:v>179.6047</c:v>
                </c:pt>
                <c:pt idx="54">
                  <c:v>179.6663</c:v>
                </c:pt>
                <c:pt idx="55">
                  <c:v>179.7301</c:v>
                </c:pt>
                <c:pt idx="56">
                  <c:v>179.7958</c:v>
                </c:pt>
                <c:pt idx="57">
                  <c:v>179.863</c:v>
                </c:pt>
                <c:pt idx="58">
                  <c:v>179.9312</c:v>
                </c:pt>
                <c:pt idx="59">
                  <c:v>180</c:v>
                </c:pt>
                <c:pt idx="60">
                  <c:v>180.0688</c:v>
                </c:pt>
                <c:pt idx="61">
                  <c:v>180.137</c:v>
                </c:pt>
                <c:pt idx="62">
                  <c:v>180.2042</c:v>
                </c:pt>
                <c:pt idx="63">
                  <c:v>180.2699</c:v>
                </c:pt>
                <c:pt idx="64">
                  <c:v>180.3337</c:v>
                </c:pt>
                <c:pt idx="65">
                  <c:v>180.3953</c:v>
                </c:pt>
                <c:pt idx="66">
                  <c:v>180.4545</c:v>
                </c:pt>
                <c:pt idx="67">
                  <c:v>180.5112</c:v>
                </c:pt>
                <c:pt idx="68">
                  <c:v>180.5654</c:v>
                </c:pt>
                <c:pt idx="69">
                  <c:v>180.617</c:v>
                </c:pt>
                <c:pt idx="70">
                  <c:v>180.6661</c:v>
                </c:pt>
                <c:pt idx="71">
                  <c:v>180.7127</c:v>
                </c:pt>
                <c:pt idx="72">
                  <c:v>180.757</c:v>
                </c:pt>
                <c:pt idx="73">
                  <c:v>180.7991</c:v>
                </c:pt>
                <c:pt idx="74">
                  <c:v>180.839</c:v>
                </c:pt>
                <c:pt idx="75">
                  <c:v>180.877</c:v>
                </c:pt>
                <c:pt idx="76">
                  <c:v>180.9131</c:v>
                </c:pt>
                <c:pt idx="77">
                  <c:v>180.9473</c:v>
                </c:pt>
                <c:pt idx="78">
                  <c:v>180.98</c:v>
                </c:pt>
                <c:pt idx="79">
                  <c:v>181.011</c:v>
                </c:pt>
                <c:pt idx="80">
                  <c:v>181.0406</c:v>
                </c:pt>
                <c:pt idx="81">
                  <c:v>181.0688</c:v>
                </c:pt>
                <c:pt idx="82">
                  <c:v>181.0957</c:v>
                </c:pt>
                <c:pt idx="83">
                  <c:v>181.1214</c:v>
                </c:pt>
                <c:pt idx="84">
                  <c:v>181.1459</c:v>
                </c:pt>
                <c:pt idx="85">
                  <c:v>181.1693</c:v>
                </c:pt>
                <c:pt idx="86">
                  <c:v>181.1916</c:v>
                </c:pt>
                <c:pt idx="87">
                  <c:v>181.213</c:v>
                </c:pt>
                <c:pt idx="88">
                  <c:v>181.2335</c:v>
                </c:pt>
                <c:pt idx="89">
                  <c:v>181.2531</c:v>
                </c:pt>
                <c:pt idx="90">
                  <c:v>181.2719</c:v>
                </c:pt>
                <c:pt idx="91">
                  <c:v>181.2899</c:v>
                </c:pt>
                <c:pt idx="92">
                  <c:v>181.3071</c:v>
                </c:pt>
                <c:pt idx="93">
                  <c:v>181.3236</c:v>
                </c:pt>
                <c:pt idx="94">
                  <c:v>181.3395</c:v>
                </c:pt>
                <c:pt idx="95">
                  <c:v>181.3547</c:v>
                </c:pt>
                <c:pt idx="96">
                  <c:v>181.3693</c:v>
                </c:pt>
                <c:pt idx="97">
                  <c:v>181.3832</c:v>
                </c:pt>
                <c:pt idx="98">
                  <c:v>181.3967</c:v>
                </c:pt>
                <c:pt idx="99">
                  <c:v>181.4095</c:v>
                </c:pt>
                <c:pt idx="100">
                  <c:v>181.4219</c:v>
                </c:pt>
                <c:pt idx="101">
                  <c:v>181.4338</c:v>
                </c:pt>
                <c:pt idx="102">
                  <c:v>181.4452</c:v>
                </c:pt>
                <c:pt idx="103">
                  <c:v>181.4561</c:v>
                </c:pt>
                <c:pt idx="104">
                  <c:v>181.4666</c:v>
                </c:pt>
                <c:pt idx="105">
                  <c:v>181.4766</c:v>
                </c:pt>
                <c:pt idx="106">
                  <c:v>181.4863</c:v>
                </c:pt>
                <c:pt idx="107">
                  <c:v>181.4956</c:v>
                </c:pt>
                <c:pt idx="108">
                  <c:v>181.5045</c:v>
                </c:pt>
                <c:pt idx="109">
                  <c:v>181.513</c:v>
                </c:pt>
                <c:pt idx="110">
                  <c:v>181.5211</c:v>
                </c:pt>
                <c:pt idx="111">
                  <c:v>181.529</c:v>
                </c:pt>
                <c:pt idx="112">
                  <c:v>181.5365</c:v>
                </c:pt>
                <c:pt idx="113">
                  <c:v>181.5437</c:v>
                </c:pt>
                <c:pt idx="114">
                  <c:v>181.5505</c:v>
                </c:pt>
                <c:pt idx="115">
                  <c:v>181.5571</c:v>
                </c:pt>
                <c:pt idx="116">
                  <c:v>181.5634</c:v>
                </c:pt>
                <c:pt idx="117">
                  <c:v>181.5694</c:v>
                </c:pt>
                <c:pt idx="118">
                  <c:v>181.5751</c:v>
                </c:pt>
                <c:pt idx="119">
                  <c:v>181.5806</c:v>
                </c:pt>
              </c:numCache>
            </c:numRef>
          </c:xVal>
          <c:yVal>
            <c:numRef>
              <c:f>Sheet1!$T$10:$T$90</c:f>
              <c:numCache>
                <c:ptCount val="120"/>
                <c:pt idx="0">
                  <c:v>13.754163996120111</c:v>
                </c:pt>
                <c:pt idx="1">
                  <c:v>13.859440434399044</c:v>
                </c:pt>
                <c:pt idx="2">
                  <c:v>13.964758319365227</c:v>
                </c:pt>
                <c:pt idx="3">
                  <c:v>14.0701175771946</c:v>
                </c:pt>
                <c:pt idx="4">
                  <c:v>14.175520268517424</c:v>
                </c:pt>
                <c:pt idx="5">
                  <c:v>14.280964321295235</c:v>
                </c:pt>
                <c:pt idx="6">
                  <c:v>14.386453743834004</c:v>
                </c:pt>
                <c:pt idx="7">
                  <c:v>14.491986519112288</c:v>
                </c:pt>
                <c:pt idx="8">
                  <c:v>14.597562630847607</c:v>
                </c:pt>
                <c:pt idx="9">
                  <c:v>14.703186063390255</c:v>
                </c:pt>
                <c:pt idx="10">
                  <c:v>14.80885477676519</c:v>
                </c:pt>
                <c:pt idx="11">
                  <c:v>14.91457080949986</c:v>
                </c:pt>
                <c:pt idx="12">
                  <c:v>15.020334097975724</c:v>
                </c:pt>
                <c:pt idx="13">
                  <c:v>15.126142632002333</c:v>
                </c:pt>
                <c:pt idx="14">
                  <c:v>15.232002427308384</c:v>
                </c:pt>
                <c:pt idx="15">
                  <c:v>15.337909425900813</c:v>
                </c:pt>
                <c:pt idx="16">
                  <c:v>15.443865621947996</c:v>
                </c:pt>
                <c:pt idx="17">
                  <c:v>15.549873011200148</c:v>
                </c:pt>
                <c:pt idx="18">
                  <c:v>15.655929542346316</c:v>
                </c:pt>
                <c:pt idx="19">
                  <c:v>15.762037240051647</c:v>
                </c:pt>
                <c:pt idx="20">
                  <c:v>15.86819603382868</c:v>
                </c:pt>
                <c:pt idx="21">
                  <c:v>15.974405953277788</c:v>
                </c:pt>
                <c:pt idx="22">
                  <c:v>16.080666958361643</c:v>
                </c:pt>
                <c:pt idx="23">
                  <c:v>16.186983012944747</c:v>
                </c:pt>
                <c:pt idx="24">
                  <c:v>16.293348109193452</c:v>
                </c:pt>
                <c:pt idx="25">
                  <c:v>16.399768242182333</c:v>
                </c:pt>
                <c:pt idx="26">
                  <c:v>16.506239389016077</c:v>
                </c:pt>
                <c:pt idx="27">
                  <c:v>16.61276153185406</c:v>
                </c:pt>
                <c:pt idx="28">
                  <c:v>16.71933661442955</c:v>
                </c:pt>
                <c:pt idx="29">
                  <c:v>16.82596060678534</c:v>
                </c:pt>
                <c:pt idx="30">
                  <c:v>16.932637674544154</c:v>
                </c:pt>
                <c:pt idx="31">
                  <c:v>17.039361598334256</c:v>
                </c:pt>
                <c:pt idx="32">
                  <c:v>17.146132444830656</c:v>
                </c:pt>
                <c:pt idx="33">
                  <c:v>17.252948200739755</c:v>
                </c:pt>
                <c:pt idx="34">
                  <c:v>17.359806864551025</c:v>
                </c:pt>
                <c:pt idx="35">
                  <c:v>17.466704428061846</c:v>
                </c:pt>
                <c:pt idx="36">
                  <c:v>17.573636917376245</c:v>
                </c:pt>
                <c:pt idx="37">
                  <c:v>17.680600336160676</c:v>
                </c:pt>
                <c:pt idx="38">
                  <c:v>17.78758872574722</c:v>
                </c:pt>
                <c:pt idx="39">
                  <c:v>17.894592093993182</c:v>
                </c:pt>
                <c:pt idx="40">
                  <c:v>18.001606509342707</c:v>
                </c:pt>
                <c:pt idx="41">
                  <c:v>18.108616048795056</c:v>
                </c:pt>
                <c:pt idx="42">
                  <c:v>18.21561280192583</c:v>
                </c:pt>
                <c:pt idx="43">
                  <c:v>18.32257686166385</c:v>
                </c:pt>
                <c:pt idx="44">
                  <c:v>18.42949240591551</c:v>
                </c:pt>
                <c:pt idx="45">
                  <c:v>18.536337579847412</c:v>
                </c:pt>
                <c:pt idx="46">
                  <c:v>18.64308264845222</c:v>
                </c:pt>
                <c:pt idx="47">
                  <c:v>18.749699870184013</c:v>
                </c:pt>
                <c:pt idx="48">
                  <c:v>18.85614959758901</c:v>
                </c:pt>
                <c:pt idx="49">
                  <c:v>18.962392236851073</c:v>
                </c:pt>
                <c:pt idx="50">
                  <c:v>19.068372271504657</c:v>
                </c:pt>
                <c:pt idx="51">
                  <c:v>19.174038247727072</c:v>
                </c:pt>
                <c:pt idx="52">
                  <c:v>19.279324828293575</c:v>
                </c:pt>
                <c:pt idx="53">
                  <c:v>19.38416070572302</c:v>
                </c:pt>
                <c:pt idx="54">
                  <c:v>19.488478636841272</c:v>
                </c:pt>
                <c:pt idx="55">
                  <c:v>19.592205397169067</c:v>
                </c:pt>
                <c:pt idx="56">
                  <c:v>19.695271727135893</c:v>
                </c:pt>
                <c:pt idx="57">
                  <c:v>19.79761828673685</c:v>
                </c:pt>
                <c:pt idx="58">
                  <c:v>19.89920360014368</c:v>
                </c:pt>
                <c:pt idx="59">
                  <c:v>20</c:v>
                </c:pt>
                <c:pt idx="60">
                  <c:v>20.09920360014368</c:v>
                </c:pt>
                <c:pt idx="61">
                  <c:v>20.197618286736848</c:v>
                </c:pt>
                <c:pt idx="62">
                  <c:v>20.295271727135894</c:v>
                </c:pt>
                <c:pt idx="63">
                  <c:v>20.392205397169064</c:v>
                </c:pt>
                <c:pt idx="64">
                  <c:v>20.488478636841272</c:v>
                </c:pt>
                <c:pt idx="65">
                  <c:v>20.5841787056161</c:v>
                </c:pt>
                <c:pt idx="66">
                  <c:v>20.679324828293574</c:v>
                </c:pt>
                <c:pt idx="67">
                  <c:v>20.774038247727074</c:v>
                </c:pt>
                <c:pt idx="68">
                  <c:v>20.868372271504654</c:v>
                </c:pt>
                <c:pt idx="69">
                  <c:v>20.962392236851073</c:v>
                </c:pt>
                <c:pt idx="70">
                  <c:v>21.056149597589013</c:v>
                </c:pt>
                <c:pt idx="71">
                  <c:v>21.149699870184012</c:v>
                </c:pt>
                <c:pt idx="72">
                  <c:v>21.243082648452223</c:v>
                </c:pt>
                <c:pt idx="73">
                  <c:v>21.33633757984741</c:v>
                </c:pt>
                <c:pt idx="74">
                  <c:v>21.42949240591551</c:v>
                </c:pt>
                <c:pt idx="75">
                  <c:v>21.522576861663854</c:v>
                </c:pt>
                <c:pt idx="76">
                  <c:v>21.615612801925828</c:v>
                </c:pt>
                <c:pt idx="77">
                  <c:v>21.708616048795058</c:v>
                </c:pt>
                <c:pt idx="78">
                  <c:v>21.801606509342704</c:v>
                </c:pt>
                <c:pt idx="79">
                  <c:v>21.894592093993182</c:v>
                </c:pt>
                <c:pt idx="80">
                  <c:v>21.987588725747223</c:v>
                </c:pt>
                <c:pt idx="81">
                  <c:v>22.080600336160675</c:v>
                </c:pt>
                <c:pt idx="82">
                  <c:v>22.173636917376246</c:v>
                </c:pt>
                <c:pt idx="83">
                  <c:v>22.266704428061843</c:v>
                </c:pt>
                <c:pt idx="84">
                  <c:v>22.359806864551025</c:v>
                </c:pt>
                <c:pt idx="85">
                  <c:v>22.45294820073976</c:v>
                </c:pt>
                <c:pt idx="86">
                  <c:v>22.546132444830654</c:v>
                </c:pt>
                <c:pt idx="87">
                  <c:v>22.639361598334258</c:v>
                </c:pt>
                <c:pt idx="88">
                  <c:v>22.73263767454415</c:v>
                </c:pt>
                <c:pt idx="89">
                  <c:v>22.825960676154686</c:v>
                </c:pt>
                <c:pt idx="90">
                  <c:v>22.919336614429554</c:v>
                </c:pt>
                <c:pt idx="91">
                  <c:v>23.012761531854057</c:v>
                </c:pt>
                <c:pt idx="92">
                  <c:v>23.10623938901608</c:v>
                </c:pt>
                <c:pt idx="93">
                  <c:v>23.19976824218233</c:v>
                </c:pt>
                <c:pt idx="94">
                  <c:v>23.293348109193452</c:v>
                </c:pt>
                <c:pt idx="95">
                  <c:v>23.38698301294475</c:v>
                </c:pt>
                <c:pt idx="96">
                  <c:v>23.480666958361642</c:v>
                </c:pt>
                <c:pt idx="97">
                  <c:v>23.57440595327779</c:v>
                </c:pt>
                <c:pt idx="98">
                  <c:v>23.66819603382868</c:v>
                </c:pt>
                <c:pt idx="99">
                  <c:v>23.762037240051647</c:v>
                </c:pt>
                <c:pt idx="100">
                  <c:v>23.855929542346317</c:v>
                </c:pt>
                <c:pt idx="101">
                  <c:v>23.949873011200147</c:v>
                </c:pt>
                <c:pt idx="102">
                  <c:v>24.043865621947997</c:v>
                </c:pt>
                <c:pt idx="103">
                  <c:v>24.137909425900816</c:v>
                </c:pt>
                <c:pt idx="104">
                  <c:v>24.232002427308384</c:v>
                </c:pt>
                <c:pt idx="105">
                  <c:v>24.32614263200233</c:v>
                </c:pt>
                <c:pt idx="106">
                  <c:v>24.420334097975722</c:v>
                </c:pt>
                <c:pt idx="107">
                  <c:v>24.514570809499862</c:v>
                </c:pt>
                <c:pt idx="108">
                  <c:v>24.60885477676519</c:v>
                </c:pt>
                <c:pt idx="109">
                  <c:v>24.703186063390255</c:v>
                </c:pt>
                <c:pt idx="110">
                  <c:v>24.797562630847608</c:v>
                </c:pt>
                <c:pt idx="111">
                  <c:v>24.891986519112287</c:v>
                </c:pt>
                <c:pt idx="112">
                  <c:v>24.986453743834005</c:v>
                </c:pt>
                <c:pt idx="113">
                  <c:v>25.080964321295234</c:v>
                </c:pt>
                <c:pt idx="114">
                  <c:v>25.175520268517424</c:v>
                </c:pt>
                <c:pt idx="115">
                  <c:v>25.270117577194597</c:v>
                </c:pt>
                <c:pt idx="116">
                  <c:v>25.364758319365226</c:v>
                </c:pt>
                <c:pt idx="117">
                  <c:v>25.459440434399045</c:v>
                </c:pt>
                <c:pt idx="118">
                  <c:v>25.55416399612011</c:v>
                </c:pt>
                <c:pt idx="119">
                  <c:v>25.648928971393126</c:v>
                </c:pt>
              </c:numCache>
            </c:numRef>
          </c:yVal>
          <c:smooth val="0"/>
        </c:ser>
        <c:axId val="16923496"/>
        <c:axId val="18093737"/>
      </c:scatterChart>
      <c:valAx>
        <c:axId val="16923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93737"/>
        <c:crosses val="autoZero"/>
        <c:crossBetween val="midCat"/>
        <c:dispUnits/>
      </c:valAx>
      <c:valAx>
        <c:axId val="18093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LOS Angle in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234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"C" Observer LOS vs Arrival Times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Sheet1!$T$10:$T$90</c:f>
              <c:numCache>
                <c:ptCount val="119"/>
                <c:pt idx="0">
                  <c:v>13.859440434399044</c:v>
                </c:pt>
                <c:pt idx="1">
                  <c:v>13.964758319365227</c:v>
                </c:pt>
                <c:pt idx="2">
                  <c:v>14.0701175771946</c:v>
                </c:pt>
                <c:pt idx="3">
                  <c:v>14.175520268517424</c:v>
                </c:pt>
                <c:pt idx="4">
                  <c:v>14.280964321295235</c:v>
                </c:pt>
                <c:pt idx="5">
                  <c:v>14.386453743834004</c:v>
                </c:pt>
                <c:pt idx="6">
                  <c:v>14.491986519112288</c:v>
                </c:pt>
                <c:pt idx="7">
                  <c:v>14.597562630847607</c:v>
                </c:pt>
                <c:pt idx="8">
                  <c:v>14.703186063390255</c:v>
                </c:pt>
                <c:pt idx="9">
                  <c:v>14.80885477676519</c:v>
                </c:pt>
                <c:pt idx="10">
                  <c:v>14.91457080949986</c:v>
                </c:pt>
                <c:pt idx="11">
                  <c:v>15.020334097975724</c:v>
                </c:pt>
                <c:pt idx="12">
                  <c:v>15.126142632002333</c:v>
                </c:pt>
                <c:pt idx="13">
                  <c:v>15.232002427308384</c:v>
                </c:pt>
                <c:pt idx="14">
                  <c:v>15.337909425900813</c:v>
                </c:pt>
                <c:pt idx="15">
                  <c:v>15.443865621947996</c:v>
                </c:pt>
                <c:pt idx="16">
                  <c:v>15.549873011200148</c:v>
                </c:pt>
                <c:pt idx="17">
                  <c:v>15.655929542346316</c:v>
                </c:pt>
                <c:pt idx="18">
                  <c:v>15.762037240051647</c:v>
                </c:pt>
                <c:pt idx="19">
                  <c:v>15.86819603382868</c:v>
                </c:pt>
                <c:pt idx="20">
                  <c:v>15.974405953277788</c:v>
                </c:pt>
                <c:pt idx="21">
                  <c:v>16.080666958361643</c:v>
                </c:pt>
                <c:pt idx="22">
                  <c:v>16.186983012944747</c:v>
                </c:pt>
                <c:pt idx="23">
                  <c:v>16.293348109193452</c:v>
                </c:pt>
                <c:pt idx="24">
                  <c:v>16.399768242182333</c:v>
                </c:pt>
                <c:pt idx="25">
                  <c:v>16.506239389016077</c:v>
                </c:pt>
                <c:pt idx="26">
                  <c:v>16.61276153185406</c:v>
                </c:pt>
                <c:pt idx="27">
                  <c:v>16.71933661442955</c:v>
                </c:pt>
                <c:pt idx="28">
                  <c:v>16.82596060678534</c:v>
                </c:pt>
                <c:pt idx="29">
                  <c:v>16.932637674544154</c:v>
                </c:pt>
                <c:pt idx="30">
                  <c:v>17.039361598334256</c:v>
                </c:pt>
                <c:pt idx="31">
                  <c:v>17.146132444830656</c:v>
                </c:pt>
                <c:pt idx="32">
                  <c:v>17.252948200739755</c:v>
                </c:pt>
                <c:pt idx="33">
                  <c:v>17.359806864551025</c:v>
                </c:pt>
                <c:pt idx="34">
                  <c:v>17.466704428061846</c:v>
                </c:pt>
                <c:pt idx="35">
                  <c:v>17.573636917376245</c:v>
                </c:pt>
                <c:pt idx="36">
                  <c:v>17.680600336160676</c:v>
                </c:pt>
                <c:pt idx="37">
                  <c:v>17.78758872574722</c:v>
                </c:pt>
                <c:pt idx="38">
                  <c:v>17.894592093993182</c:v>
                </c:pt>
                <c:pt idx="39">
                  <c:v>18.001606509342707</c:v>
                </c:pt>
                <c:pt idx="40">
                  <c:v>18.108616048795056</c:v>
                </c:pt>
                <c:pt idx="41">
                  <c:v>18.21561280192583</c:v>
                </c:pt>
                <c:pt idx="42">
                  <c:v>18.32257686166385</c:v>
                </c:pt>
                <c:pt idx="43">
                  <c:v>18.42949240591551</c:v>
                </c:pt>
                <c:pt idx="44">
                  <c:v>18.536337579847412</c:v>
                </c:pt>
                <c:pt idx="45">
                  <c:v>18.64308264845222</c:v>
                </c:pt>
                <c:pt idx="46">
                  <c:v>18.749699870184013</c:v>
                </c:pt>
                <c:pt idx="47">
                  <c:v>18.85614959758901</c:v>
                </c:pt>
                <c:pt idx="48">
                  <c:v>18.962392236851073</c:v>
                </c:pt>
                <c:pt idx="49">
                  <c:v>19.068372271504657</c:v>
                </c:pt>
                <c:pt idx="50">
                  <c:v>19.174038247727072</c:v>
                </c:pt>
                <c:pt idx="51">
                  <c:v>19.279324828293575</c:v>
                </c:pt>
                <c:pt idx="52">
                  <c:v>19.38416070572302</c:v>
                </c:pt>
                <c:pt idx="53">
                  <c:v>19.488478636841272</c:v>
                </c:pt>
                <c:pt idx="54">
                  <c:v>19.592205397169067</c:v>
                </c:pt>
                <c:pt idx="55">
                  <c:v>19.695271727135893</c:v>
                </c:pt>
                <c:pt idx="56">
                  <c:v>19.79761828673685</c:v>
                </c:pt>
                <c:pt idx="57">
                  <c:v>19.89920360014368</c:v>
                </c:pt>
                <c:pt idx="58">
                  <c:v>20</c:v>
                </c:pt>
                <c:pt idx="59">
                  <c:v>20.09920360014368</c:v>
                </c:pt>
                <c:pt idx="60">
                  <c:v>20.197618286736848</c:v>
                </c:pt>
                <c:pt idx="61">
                  <c:v>20.295271727135894</c:v>
                </c:pt>
                <c:pt idx="62">
                  <c:v>20.392205397169064</c:v>
                </c:pt>
                <c:pt idx="63">
                  <c:v>20.488478636841272</c:v>
                </c:pt>
                <c:pt idx="64">
                  <c:v>20.5841787056161</c:v>
                </c:pt>
                <c:pt idx="65">
                  <c:v>20.679324828293574</c:v>
                </c:pt>
                <c:pt idx="66">
                  <c:v>20.774038247727074</c:v>
                </c:pt>
                <c:pt idx="67">
                  <c:v>20.868372271504654</c:v>
                </c:pt>
                <c:pt idx="68">
                  <c:v>20.962392236851073</c:v>
                </c:pt>
                <c:pt idx="69">
                  <c:v>21.056149597589013</c:v>
                </c:pt>
                <c:pt idx="70">
                  <c:v>21.149699870184012</c:v>
                </c:pt>
                <c:pt idx="71">
                  <c:v>21.243082648452223</c:v>
                </c:pt>
                <c:pt idx="72">
                  <c:v>21.33633757984741</c:v>
                </c:pt>
                <c:pt idx="73">
                  <c:v>21.42949240591551</c:v>
                </c:pt>
                <c:pt idx="74">
                  <c:v>21.522576861663854</c:v>
                </c:pt>
                <c:pt idx="75">
                  <c:v>21.615612801925828</c:v>
                </c:pt>
                <c:pt idx="76">
                  <c:v>21.708616048795058</c:v>
                </c:pt>
                <c:pt idx="77">
                  <c:v>21.801606509342704</c:v>
                </c:pt>
                <c:pt idx="78">
                  <c:v>21.894592093993182</c:v>
                </c:pt>
                <c:pt idx="79">
                  <c:v>21.987588725747223</c:v>
                </c:pt>
                <c:pt idx="80">
                  <c:v>22.080600336160675</c:v>
                </c:pt>
                <c:pt idx="81">
                  <c:v>22.173636917376246</c:v>
                </c:pt>
                <c:pt idx="82">
                  <c:v>22.266704428061843</c:v>
                </c:pt>
                <c:pt idx="83">
                  <c:v>22.359806864551025</c:v>
                </c:pt>
                <c:pt idx="84">
                  <c:v>22.45294820073976</c:v>
                </c:pt>
                <c:pt idx="85">
                  <c:v>22.546132444830654</c:v>
                </c:pt>
                <c:pt idx="86">
                  <c:v>22.639361598334258</c:v>
                </c:pt>
                <c:pt idx="87">
                  <c:v>22.73263767454415</c:v>
                </c:pt>
                <c:pt idx="88">
                  <c:v>22.825960676154686</c:v>
                </c:pt>
                <c:pt idx="89">
                  <c:v>22.919336614429554</c:v>
                </c:pt>
                <c:pt idx="90">
                  <c:v>23.012761531854057</c:v>
                </c:pt>
                <c:pt idx="91">
                  <c:v>23.10623938901608</c:v>
                </c:pt>
                <c:pt idx="92">
                  <c:v>23.19976824218233</c:v>
                </c:pt>
                <c:pt idx="93">
                  <c:v>23.293348109193452</c:v>
                </c:pt>
                <c:pt idx="94">
                  <c:v>23.38698301294475</c:v>
                </c:pt>
                <c:pt idx="95">
                  <c:v>23.480666958361642</c:v>
                </c:pt>
                <c:pt idx="96">
                  <c:v>23.57440595327779</c:v>
                </c:pt>
                <c:pt idx="97">
                  <c:v>23.66819603382868</c:v>
                </c:pt>
                <c:pt idx="98">
                  <c:v>23.762037240051647</c:v>
                </c:pt>
                <c:pt idx="99">
                  <c:v>23.855929542346317</c:v>
                </c:pt>
                <c:pt idx="100">
                  <c:v>23.949873011200147</c:v>
                </c:pt>
                <c:pt idx="101">
                  <c:v>24.043865621947997</c:v>
                </c:pt>
                <c:pt idx="102">
                  <c:v>24.137909425900816</c:v>
                </c:pt>
                <c:pt idx="103">
                  <c:v>24.232002427308384</c:v>
                </c:pt>
                <c:pt idx="104">
                  <c:v>24.32614263200233</c:v>
                </c:pt>
                <c:pt idx="105">
                  <c:v>24.420334097975722</c:v>
                </c:pt>
                <c:pt idx="106">
                  <c:v>24.514570809499862</c:v>
                </c:pt>
                <c:pt idx="107">
                  <c:v>24.60885477676519</c:v>
                </c:pt>
                <c:pt idx="108">
                  <c:v>24.703186063390255</c:v>
                </c:pt>
                <c:pt idx="109">
                  <c:v>24.797562630847608</c:v>
                </c:pt>
                <c:pt idx="110">
                  <c:v>24.891986519112287</c:v>
                </c:pt>
                <c:pt idx="111">
                  <c:v>24.986453743834005</c:v>
                </c:pt>
                <c:pt idx="112">
                  <c:v>25.080964321295234</c:v>
                </c:pt>
                <c:pt idx="113">
                  <c:v>25.175520268517424</c:v>
                </c:pt>
                <c:pt idx="114">
                  <c:v>25.270117577194597</c:v>
                </c:pt>
                <c:pt idx="115">
                  <c:v>25.364758319365226</c:v>
                </c:pt>
                <c:pt idx="116">
                  <c:v>25.459440434399045</c:v>
                </c:pt>
                <c:pt idx="117">
                  <c:v>25.55416399612011</c:v>
                </c:pt>
                <c:pt idx="118">
                  <c:v>25.648928971393126</c:v>
                </c:pt>
              </c:numCache>
            </c:numRef>
          </c:xVal>
          <c:yVal>
            <c:numRef>
              <c:f>Sheet1!$U$10:$U$90</c:f>
              <c:numCache>
                <c:ptCount val="119"/>
                <c:pt idx="0">
                  <c:v>178.4306</c:v>
                </c:pt>
                <c:pt idx="1">
                  <c:v>178.4366</c:v>
                </c:pt>
                <c:pt idx="2">
                  <c:v>178.4429</c:v>
                </c:pt>
                <c:pt idx="3">
                  <c:v>178.4495</c:v>
                </c:pt>
                <c:pt idx="4">
                  <c:v>178.4563</c:v>
                </c:pt>
                <c:pt idx="5">
                  <c:v>178.4635</c:v>
                </c:pt>
                <c:pt idx="6">
                  <c:v>178.471</c:v>
                </c:pt>
                <c:pt idx="7">
                  <c:v>178.4789</c:v>
                </c:pt>
                <c:pt idx="8">
                  <c:v>178.487</c:v>
                </c:pt>
                <c:pt idx="9">
                  <c:v>178.4955</c:v>
                </c:pt>
                <c:pt idx="10">
                  <c:v>178.5044</c:v>
                </c:pt>
                <c:pt idx="11">
                  <c:v>178.5137</c:v>
                </c:pt>
                <c:pt idx="12">
                  <c:v>178.5234</c:v>
                </c:pt>
                <c:pt idx="13">
                  <c:v>178.5334</c:v>
                </c:pt>
                <c:pt idx="14">
                  <c:v>178.5439</c:v>
                </c:pt>
                <c:pt idx="15">
                  <c:v>178.5548</c:v>
                </c:pt>
                <c:pt idx="16">
                  <c:v>178.5662</c:v>
                </c:pt>
                <c:pt idx="17">
                  <c:v>178.5781</c:v>
                </c:pt>
                <c:pt idx="18">
                  <c:v>178.5905</c:v>
                </c:pt>
                <c:pt idx="19">
                  <c:v>178.6033</c:v>
                </c:pt>
                <c:pt idx="20">
                  <c:v>178.6168</c:v>
                </c:pt>
                <c:pt idx="21">
                  <c:v>178.6307</c:v>
                </c:pt>
                <c:pt idx="22">
                  <c:v>178.6453</c:v>
                </c:pt>
                <c:pt idx="23">
                  <c:v>178.6605</c:v>
                </c:pt>
                <c:pt idx="24">
                  <c:v>178.6764</c:v>
                </c:pt>
                <c:pt idx="25">
                  <c:v>178.6929</c:v>
                </c:pt>
                <c:pt idx="26">
                  <c:v>178.7101</c:v>
                </c:pt>
                <c:pt idx="27">
                  <c:v>178.7281</c:v>
                </c:pt>
                <c:pt idx="28">
                  <c:v>178.7469</c:v>
                </c:pt>
                <c:pt idx="29">
                  <c:v>178.7665</c:v>
                </c:pt>
                <c:pt idx="30">
                  <c:v>178.787</c:v>
                </c:pt>
                <c:pt idx="31">
                  <c:v>178.8084</c:v>
                </c:pt>
                <c:pt idx="32">
                  <c:v>178.8307</c:v>
                </c:pt>
                <c:pt idx="33">
                  <c:v>178.8541</c:v>
                </c:pt>
                <c:pt idx="34">
                  <c:v>178.8786</c:v>
                </c:pt>
                <c:pt idx="35">
                  <c:v>178.9043</c:v>
                </c:pt>
                <c:pt idx="36">
                  <c:v>178.9312</c:v>
                </c:pt>
                <c:pt idx="37">
                  <c:v>178.9594</c:v>
                </c:pt>
                <c:pt idx="38">
                  <c:v>178.989</c:v>
                </c:pt>
                <c:pt idx="39">
                  <c:v>179.02</c:v>
                </c:pt>
                <c:pt idx="40">
                  <c:v>179.0527</c:v>
                </c:pt>
                <c:pt idx="41">
                  <c:v>179.0869</c:v>
                </c:pt>
                <c:pt idx="42">
                  <c:v>179.123</c:v>
                </c:pt>
                <c:pt idx="43">
                  <c:v>179.161</c:v>
                </c:pt>
                <c:pt idx="44">
                  <c:v>179.2009</c:v>
                </c:pt>
                <c:pt idx="45">
                  <c:v>179.243</c:v>
                </c:pt>
                <c:pt idx="46">
                  <c:v>179.2873</c:v>
                </c:pt>
                <c:pt idx="47">
                  <c:v>179.3339</c:v>
                </c:pt>
                <c:pt idx="48">
                  <c:v>179.383</c:v>
                </c:pt>
                <c:pt idx="49">
                  <c:v>179.4346</c:v>
                </c:pt>
                <c:pt idx="50">
                  <c:v>179.4888</c:v>
                </c:pt>
                <c:pt idx="51">
                  <c:v>179.5455</c:v>
                </c:pt>
                <c:pt idx="52">
                  <c:v>179.6047</c:v>
                </c:pt>
                <c:pt idx="53">
                  <c:v>179.6663</c:v>
                </c:pt>
                <c:pt idx="54">
                  <c:v>179.7301</c:v>
                </c:pt>
                <c:pt idx="55">
                  <c:v>179.7958</c:v>
                </c:pt>
                <c:pt idx="56">
                  <c:v>179.863</c:v>
                </c:pt>
                <c:pt idx="57">
                  <c:v>179.9312</c:v>
                </c:pt>
                <c:pt idx="58">
                  <c:v>180</c:v>
                </c:pt>
                <c:pt idx="59">
                  <c:v>180.0688</c:v>
                </c:pt>
                <c:pt idx="60">
                  <c:v>180.137</c:v>
                </c:pt>
                <c:pt idx="61">
                  <c:v>180.2042</c:v>
                </c:pt>
                <c:pt idx="62">
                  <c:v>180.2699</c:v>
                </c:pt>
                <c:pt idx="63">
                  <c:v>180.3337</c:v>
                </c:pt>
                <c:pt idx="64">
                  <c:v>180.3953</c:v>
                </c:pt>
                <c:pt idx="65">
                  <c:v>180.4545</c:v>
                </c:pt>
                <c:pt idx="66">
                  <c:v>180.5112</c:v>
                </c:pt>
                <c:pt idx="67">
                  <c:v>180.5654</c:v>
                </c:pt>
                <c:pt idx="68">
                  <c:v>180.617</c:v>
                </c:pt>
                <c:pt idx="69">
                  <c:v>180.6661</c:v>
                </c:pt>
                <c:pt idx="70">
                  <c:v>180.7127</c:v>
                </c:pt>
                <c:pt idx="71">
                  <c:v>180.757</c:v>
                </c:pt>
                <c:pt idx="72">
                  <c:v>180.7991</c:v>
                </c:pt>
                <c:pt idx="73">
                  <c:v>180.839</c:v>
                </c:pt>
                <c:pt idx="74">
                  <c:v>180.877</c:v>
                </c:pt>
                <c:pt idx="75">
                  <c:v>180.9131</c:v>
                </c:pt>
                <c:pt idx="76">
                  <c:v>180.9473</c:v>
                </c:pt>
                <c:pt idx="77">
                  <c:v>180.98</c:v>
                </c:pt>
                <c:pt idx="78">
                  <c:v>181.011</c:v>
                </c:pt>
                <c:pt idx="79">
                  <c:v>181.0406</c:v>
                </c:pt>
                <c:pt idx="80">
                  <c:v>181.0688</c:v>
                </c:pt>
                <c:pt idx="81">
                  <c:v>181.0957</c:v>
                </c:pt>
                <c:pt idx="82">
                  <c:v>181.1214</c:v>
                </c:pt>
                <c:pt idx="83">
                  <c:v>181.1459</c:v>
                </c:pt>
                <c:pt idx="84">
                  <c:v>181.1693</c:v>
                </c:pt>
                <c:pt idx="85">
                  <c:v>181.1916</c:v>
                </c:pt>
                <c:pt idx="86">
                  <c:v>181.213</c:v>
                </c:pt>
                <c:pt idx="87">
                  <c:v>181.2335</c:v>
                </c:pt>
                <c:pt idx="88">
                  <c:v>181.2531</c:v>
                </c:pt>
                <c:pt idx="89">
                  <c:v>181.2719</c:v>
                </c:pt>
                <c:pt idx="90">
                  <c:v>181.2899</c:v>
                </c:pt>
                <c:pt idx="91">
                  <c:v>181.3071</c:v>
                </c:pt>
                <c:pt idx="92">
                  <c:v>181.3236</c:v>
                </c:pt>
                <c:pt idx="93">
                  <c:v>181.3395</c:v>
                </c:pt>
                <c:pt idx="94">
                  <c:v>181.3547</c:v>
                </c:pt>
                <c:pt idx="95">
                  <c:v>181.3693</c:v>
                </c:pt>
                <c:pt idx="96">
                  <c:v>181.3832</c:v>
                </c:pt>
                <c:pt idx="97">
                  <c:v>181.3967</c:v>
                </c:pt>
                <c:pt idx="98">
                  <c:v>181.4095</c:v>
                </c:pt>
                <c:pt idx="99">
                  <c:v>181.4219</c:v>
                </c:pt>
                <c:pt idx="100">
                  <c:v>181.4338</c:v>
                </c:pt>
                <c:pt idx="101">
                  <c:v>181.4452</c:v>
                </c:pt>
                <c:pt idx="102">
                  <c:v>181.4561</c:v>
                </c:pt>
                <c:pt idx="103">
                  <c:v>181.4666</c:v>
                </c:pt>
                <c:pt idx="104">
                  <c:v>181.4766</c:v>
                </c:pt>
                <c:pt idx="105">
                  <c:v>181.4863</c:v>
                </c:pt>
                <c:pt idx="106">
                  <c:v>181.4956</c:v>
                </c:pt>
                <c:pt idx="107">
                  <c:v>181.5045</c:v>
                </c:pt>
                <c:pt idx="108">
                  <c:v>181.513</c:v>
                </c:pt>
                <c:pt idx="109">
                  <c:v>181.5211</c:v>
                </c:pt>
                <c:pt idx="110">
                  <c:v>181.529</c:v>
                </c:pt>
                <c:pt idx="111">
                  <c:v>181.5365</c:v>
                </c:pt>
                <c:pt idx="112">
                  <c:v>181.5437</c:v>
                </c:pt>
                <c:pt idx="113">
                  <c:v>181.5505</c:v>
                </c:pt>
                <c:pt idx="114">
                  <c:v>181.5571</c:v>
                </c:pt>
                <c:pt idx="115">
                  <c:v>181.5634</c:v>
                </c:pt>
                <c:pt idx="116">
                  <c:v>181.5694</c:v>
                </c:pt>
                <c:pt idx="117">
                  <c:v>181.5751</c:v>
                </c:pt>
                <c:pt idx="118">
                  <c:v>181.5806</c:v>
                </c:pt>
              </c:numCache>
            </c:numRef>
          </c:yVal>
          <c:smooth val="0"/>
        </c:ser>
        <c:axId val="28625906"/>
        <c:axId val="56306563"/>
      </c:scatterChart>
      <c:valAx>
        <c:axId val="28625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Arrival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06563"/>
        <c:crosses val="autoZero"/>
        <c:crossBetween val="midCat"/>
        <c:dispUnits/>
      </c:valAx>
      <c:valAx>
        <c:axId val="56306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LOS Angle in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259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"C+V" Observer LOS vs Arrival Times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Sheet1!$X$10:$X$90</c:f>
              <c:numCache>
                <c:ptCount val="119"/>
                <c:pt idx="0">
                  <c:v>14.954545425176835</c:v>
                </c:pt>
                <c:pt idx="1">
                  <c:v>15.06924765987403</c:v>
                </c:pt>
                <c:pt idx="2">
                  <c:v>15.183990363255928</c:v>
                </c:pt>
                <c:pt idx="3">
                  <c:v>15.299244921633626</c:v>
                </c:pt>
                <c:pt idx="4">
                  <c:v>15.414101217833514</c:v>
                </c:pt>
                <c:pt idx="5">
                  <c:v>15.529901935078989</c:v>
                </c:pt>
                <c:pt idx="6">
                  <c:v>15.645318690555758</c:v>
                </c:pt>
                <c:pt idx="7">
                  <c:v>15.760791962380209</c:v>
                </c:pt>
                <c:pt idx="8">
                  <c:v>15.877210996652565</c:v>
                </c:pt>
                <c:pt idx="9">
                  <c:v>15.993242767119307</c:v>
                </c:pt>
                <c:pt idx="10">
                  <c:v>16.109792219572125</c:v>
                </c:pt>
                <c:pt idx="11">
                  <c:v>16.226394452855693</c:v>
                </c:pt>
                <c:pt idx="12">
                  <c:v>16.342614509309676</c:v>
                </c:pt>
                <c:pt idx="13">
                  <c:v>16.460243971814496</c:v>
                </c:pt>
                <c:pt idx="14">
                  <c:v>16.57703825424599</c:v>
                </c:pt>
                <c:pt idx="15">
                  <c:v>16.694346980550247</c:v>
                </c:pt>
                <c:pt idx="16">
                  <c:v>16.812174542510842</c:v>
                </c:pt>
                <c:pt idx="17">
                  <c:v>16.92961484294152</c:v>
                </c:pt>
                <c:pt idx="18">
                  <c:v>17.047581828899443</c:v>
                </c:pt>
                <c:pt idx="19">
                  <c:v>17.16560730774349</c:v>
                </c:pt>
                <c:pt idx="20">
                  <c:v>17.283713689217166</c:v>
                </c:pt>
                <c:pt idx="21">
                  <c:v>17.40188556128845</c:v>
                </c:pt>
                <c:pt idx="22">
                  <c:v>17.52102990212996</c:v>
                </c:pt>
                <c:pt idx="23">
                  <c:v>17.63889296183262</c:v>
                </c:pt>
                <c:pt idx="24">
                  <c:v>17.7581891966117</c:v>
                </c:pt>
                <c:pt idx="25">
                  <c:v>17.876652121558593</c:v>
                </c:pt>
                <c:pt idx="26">
                  <c:v>17.995186065053073</c:v>
                </c:pt>
                <c:pt idx="27">
                  <c:v>18.11423878897247</c:v>
                </c:pt>
                <c:pt idx="28">
                  <c:v>18.232449608619145</c:v>
                </c:pt>
                <c:pt idx="29">
                  <c:v>18.351684838900102</c:v>
                </c:pt>
                <c:pt idx="30">
                  <c:v>18.469575181992695</c:v>
                </c:pt>
                <c:pt idx="31">
                  <c:v>18.587549426236535</c:v>
                </c:pt>
                <c:pt idx="32">
                  <c:v>18.7051303843292</c:v>
                </c:pt>
                <c:pt idx="33">
                  <c:v>18.822316954948207</c:v>
                </c:pt>
                <c:pt idx="34">
                  <c:v>18.93864339986546</c:v>
                </c:pt>
                <c:pt idx="35">
                  <c:v>19.054110111613138</c:v>
                </c:pt>
                <c:pt idx="36">
                  <c:v>19.16870497124988</c:v>
                </c:pt>
                <c:pt idx="37">
                  <c:v>19.28196768971359</c:v>
                </c:pt>
                <c:pt idx="38">
                  <c:v>19.392956431814714</c:v>
                </c:pt>
                <c:pt idx="39">
                  <c:v>19.503057156725525</c:v>
                </c:pt>
                <c:pt idx="40">
                  <c:v>19.60949017955142</c:v>
                </c:pt>
                <c:pt idx="41">
                  <c:v>19.714089312695215</c:v>
                </c:pt>
                <c:pt idx="42">
                  <c:v>19.814071543064824</c:v>
                </c:pt>
                <c:pt idx="43">
                  <c:v>19.910364077721773</c:v>
                </c:pt>
                <c:pt idx="44">
                  <c:v>20.001565983093183</c:v>
                </c:pt>
                <c:pt idx="45">
                  <c:v>20.085855222116496</c:v>
                </c:pt>
                <c:pt idx="46">
                  <c:v>20.163696248435514</c:v>
                </c:pt>
                <c:pt idx="47">
                  <c:v>20.232377242892074</c:v>
                </c:pt>
                <c:pt idx="48">
                  <c:v>20.29195717302628</c:v>
                </c:pt>
                <c:pt idx="49">
                  <c:v>20.338890409336887</c:v>
                </c:pt>
                <c:pt idx="50">
                  <c:v>20.37423349833031</c:v>
                </c:pt>
                <c:pt idx="51">
                  <c:v>20.395043758180698</c:v>
                </c:pt>
                <c:pt idx="52">
                  <c:v>20.400265210523106</c:v>
                </c:pt>
                <c:pt idx="53">
                  <c:v>20.391145078932578</c:v>
                </c:pt>
                <c:pt idx="54">
                  <c:v>20.366774838839184</c:v>
                </c:pt>
                <c:pt idx="55">
                  <c:v>20.328485473398768</c:v>
                </c:pt>
                <c:pt idx="56">
                  <c:v>20.27887044803292</c:v>
                </c:pt>
                <c:pt idx="57">
                  <c:v>20.22209259665833</c:v>
                </c:pt>
                <c:pt idx="58">
                  <c:v>20.161290322580644</c:v>
                </c:pt>
                <c:pt idx="59">
                  <c:v>19.942443795292668</c:v>
                </c:pt>
                <c:pt idx="60">
                  <c:v>19.886761473948493</c:v>
                </c:pt>
                <c:pt idx="61">
                  <c:v>19.83800178595694</c:v>
                </c:pt>
                <c:pt idx="62">
                  <c:v>19.79853250437074</c:v>
                </c:pt>
                <c:pt idx="63">
                  <c:v>19.7713718953558</c:v>
                </c:pt>
                <c:pt idx="64">
                  <c:v>19.76128383596401</c:v>
                </c:pt>
                <c:pt idx="65">
                  <c:v>19.755361144516417</c:v>
                </c:pt>
                <c:pt idx="66">
                  <c:v>19.77196370242772</c:v>
                </c:pt>
                <c:pt idx="67">
                  <c:v>19.79842131809269</c:v>
                </c:pt>
                <c:pt idx="68">
                  <c:v>19.83671699533787</c:v>
                </c:pt>
                <c:pt idx="69">
                  <c:v>19.884227036240965</c:v>
                </c:pt>
                <c:pt idx="70">
                  <c:v>19.941574520007467</c:v>
                </c:pt>
                <c:pt idx="71">
                  <c:v>20.005878680754886</c:v>
                </c:pt>
                <c:pt idx="72">
                  <c:v>20.077113308293093</c:v>
                </c:pt>
                <c:pt idx="73">
                  <c:v>20.153168990855857</c:v>
                </c:pt>
                <c:pt idx="74">
                  <c:v>20.23438774542676</c:v>
                </c:pt>
                <c:pt idx="75">
                  <c:v>20.31939306887845</c:v>
                </c:pt>
                <c:pt idx="76">
                  <c:v>20.40713505023863</c:v>
                </c:pt>
                <c:pt idx="77">
                  <c:v>20.498334688633523</c:v>
                </c:pt>
                <c:pt idx="78">
                  <c:v>20.590908333599522</c:v>
                </c:pt>
                <c:pt idx="79">
                  <c:v>20.686260407151504</c:v>
                </c:pt>
                <c:pt idx="80">
                  <c:v>20.782310092460406</c:v>
                </c:pt>
                <c:pt idx="81">
                  <c:v>20.880119524972653</c:v>
                </c:pt>
                <c:pt idx="82">
                  <c:v>20.978993485159165</c:v>
                </c:pt>
                <c:pt idx="83">
                  <c:v>21.07859547163554</c:v>
                </c:pt>
                <c:pt idx="84">
                  <c:v>21.178925596983493</c:v>
                </c:pt>
                <c:pt idx="85">
                  <c:v>21.279994509396847</c:v>
                </c:pt>
                <c:pt idx="86">
                  <c:v>21.38145565791654</c:v>
                </c:pt>
                <c:pt idx="87">
                  <c:v>21.483313513802006</c:v>
                </c:pt>
                <c:pt idx="88">
                  <c:v>21.585218233846117</c:v>
                </c:pt>
                <c:pt idx="89">
                  <c:v>21.688222931741965</c:v>
                </c:pt>
                <c:pt idx="90">
                  <c:v>21.79058705476945</c:v>
                </c:pt>
                <c:pt idx="91">
                  <c:v>21.89369464032556</c:v>
                </c:pt>
                <c:pt idx="92">
                  <c:v>21.9965145044559</c:v>
                </c:pt>
                <c:pt idx="93">
                  <c:v>22.099388635014897</c:v>
                </c:pt>
                <c:pt idx="94">
                  <c:v>22.20302132646442</c:v>
                </c:pt>
                <c:pt idx="95">
                  <c:v>22.305655041580454</c:v>
                </c:pt>
                <c:pt idx="96">
                  <c:v>22.40939542077571</c:v>
                </c:pt>
                <c:pt idx="97">
                  <c:v>22.512493563460886</c:v>
                </c:pt>
                <c:pt idx="98">
                  <c:v>22.615650304245634</c:v>
                </c:pt>
                <c:pt idx="99">
                  <c:v>22.718853117979876</c:v>
                </c:pt>
                <c:pt idx="100">
                  <c:v>22.822120172571157</c:v>
                </c:pt>
                <c:pt idx="101">
                  <c:v>22.925081064542706</c:v>
                </c:pt>
                <c:pt idx="102">
                  <c:v>23.028454055416518</c:v>
                </c:pt>
                <c:pt idx="103">
                  <c:v>23.131525817728495</c:v>
                </c:pt>
                <c:pt idx="104">
                  <c:v>23.234294148821853</c:v>
                </c:pt>
                <c:pt idx="105">
                  <c:v>23.337828544066895</c:v>
                </c:pt>
                <c:pt idx="106">
                  <c:v>23.44034887843399</c:v>
                </c:pt>
                <c:pt idx="107">
                  <c:v>23.543270710781115</c:v>
                </c:pt>
                <c:pt idx="108">
                  <c:v>23.646251518288036</c:v>
                </c:pt>
                <c:pt idx="109">
                  <c:v>23.748917862268044</c:v>
                </c:pt>
                <c:pt idx="110">
                  <c:v>23.85199194703739</c:v>
                </c:pt>
                <c:pt idx="111">
                  <c:v>23.95440567003023</c:v>
                </c:pt>
                <c:pt idx="112">
                  <c:v>24.056865481352098</c:v>
                </c:pt>
                <c:pt idx="113">
                  <c:v>24.15972739930256</c:v>
                </c:pt>
                <c:pt idx="114">
                  <c:v>24.261921335715172</c:v>
                </c:pt>
                <c:pt idx="115">
                  <c:v>24.364525596687677</c:v>
                </c:pt>
                <c:pt idx="116">
                  <c:v>24.466805872109035</c:v>
                </c:pt>
                <c:pt idx="117">
                  <c:v>24.56914071637481</c:v>
                </c:pt>
                <c:pt idx="118">
                  <c:v>24.671510792963534</c:v>
                </c:pt>
              </c:numCache>
            </c:numRef>
          </c:xVal>
          <c:yVal>
            <c:numRef>
              <c:f>Sheet1!$AF$10:$AF$90</c:f>
              <c:numCache>
                <c:ptCount val="119"/>
                <c:pt idx="0">
                  <c:v>178.4306</c:v>
                </c:pt>
                <c:pt idx="1">
                  <c:v>178.4366</c:v>
                </c:pt>
                <c:pt idx="2">
                  <c:v>178.4429</c:v>
                </c:pt>
                <c:pt idx="3">
                  <c:v>178.4495</c:v>
                </c:pt>
                <c:pt idx="4">
                  <c:v>178.4563</c:v>
                </c:pt>
                <c:pt idx="5">
                  <c:v>178.4635</c:v>
                </c:pt>
                <c:pt idx="6">
                  <c:v>178.471</c:v>
                </c:pt>
                <c:pt idx="7">
                  <c:v>178.4789</c:v>
                </c:pt>
                <c:pt idx="8">
                  <c:v>178.487</c:v>
                </c:pt>
                <c:pt idx="9">
                  <c:v>178.4955</c:v>
                </c:pt>
                <c:pt idx="10">
                  <c:v>178.5044</c:v>
                </c:pt>
                <c:pt idx="11">
                  <c:v>178.5137</c:v>
                </c:pt>
                <c:pt idx="12">
                  <c:v>178.5234</c:v>
                </c:pt>
                <c:pt idx="13">
                  <c:v>178.5334</c:v>
                </c:pt>
                <c:pt idx="14">
                  <c:v>178.5439</c:v>
                </c:pt>
                <c:pt idx="15">
                  <c:v>178.5548</c:v>
                </c:pt>
                <c:pt idx="16">
                  <c:v>178.5662</c:v>
                </c:pt>
                <c:pt idx="17">
                  <c:v>178.5781</c:v>
                </c:pt>
                <c:pt idx="18">
                  <c:v>178.5905</c:v>
                </c:pt>
                <c:pt idx="19">
                  <c:v>178.6033</c:v>
                </c:pt>
                <c:pt idx="20">
                  <c:v>178.6168</c:v>
                </c:pt>
                <c:pt idx="21">
                  <c:v>178.6307</c:v>
                </c:pt>
                <c:pt idx="22">
                  <c:v>178.6453</c:v>
                </c:pt>
                <c:pt idx="23">
                  <c:v>178.6605</c:v>
                </c:pt>
                <c:pt idx="24">
                  <c:v>178.6764</c:v>
                </c:pt>
                <c:pt idx="25">
                  <c:v>178.6929</c:v>
                </c:pt>
                <c:pt idx="26">
                  <c:v>178.7101</c:v>
                </c:pt>
                <c:pt idx="27">
                  <c:v>178.7281</c:v>
                </c:pt>
                <c:pt idx="28">
                  <c:v>178.7469</c:v>
                </c:pt>
                <c:pt idx="29">
                  <c:v>178.7665</c:v>
                </c:pt>
                <c:pt idx="30">
                  <c:v>178.787</c:v>
                </c:pt>
                <c:pt idx="31">
                  <c:v>178.8084</c:v>
                </c:pt>
                <c:pt idx="32">
                  <c:v>178.8307</c:v>
                </c:pt>
                <c:pt idx="33">
                  <c:v>178.8541</c:v>
                </c:pt>
                <c:pt idx="34">
                  <c:v>178.8786</c:v>
                </c:pt>
                <c:pt idx="35">
                  <c:v>178.9043</c:v>
                </c:pt>
                <c:pt idx="36">
                  <c:v>178.9312</c:v>
                </c:pt>
                <c:pt idx="37">
                  <c:v>178.9594</c:v>
                </c:pt>
                <c:pt idx="38">
                  <c:v>178.989</c:v>
                </c:pt>
                <c:pt idx="39">
                  <c:v>179.02</c:v>
                </c:pt>
                <c:pt idx="40">
                  <c:v>179.0527</c:v>
                </c:pt>
                <c:pt idx="41">
                  <c:v>179.0869</c:v>
                </c:pt>
                <c:pt idx="42">
                  <c:v>179.123</c:v>
                </c:pt>
                <c:pt idx="43">
                  <c:v>179.161</c:v>
                </c:pt>
                <c:pt idx="44">
                  <c:v>179.2009</c:v>
                </c:pt>
                <c:pt idx="45">
                  <c:v>179.243</c:v>
                </c:pt>
                <c:pt idx="46">
                  <c:v>179.2873</c:v>
                </c:pt>
                <c:pt idx="47">
                  <c:v>179.3339</c:v>
                </c:pt>
                <c:pt idx="48">
                  <c:v>179.383</c:v>
                </c:pt>
                <c:pt idx="49">
                  <c:v>179.4346</c:v>
                </c:pt>
                <c:pt idx="50">
                  <c:v>179.4888</c:v>
                </c:pt>
                <c:pt idx="51">
                  <c:v>179.5455</c:v>
                </c:pt>
                <c:pt idx="52">
                  <c:v>179.6047</c:v>
                </c:pt>
                <c:pt idx="53">
                  <c:v>179.6663</c:v>
                </c:pt>
                <c:pt idx="54">
                  <c:v>179.7301</c:v>
                </c:pt>
                <c:pt idx="55">
                  <c:v>179.7958</c:v>
                </c:pt>
                <c:pt idx="56">
                  <c:v>179.863</c:v>
                </c:pt>
                <c:pt idx="57">
                  <c:v>179.9312</c:v>
                </c:pt>
                <c:pt idx="58">
                  <c:v>180</c:v>
                </c:pt>
                <c:pt idx="59">
                  <c:v>180.0688</c:v>
                </c:pt>
                <c:pt idx="60">
                  <c:v>180.137</c:v>
                </c:pt>
                <c:pt idx="61">
                  <c:v>180.2042</c:v>
                </c:pt>
                <c:pt idx="62">
                  <c:v>180.2699</c:v>
                </c:pt>
                <c:pt idx="63">
                  <c:v>180.3337</c:v>
                </c:pt>
                <c:pt idx="64">
                  <c:v>180.3953</c:v>
                </c:pt>
                <c:pt idx="65">
                  <c:v>180.4545</c:v>
                </c:pt>
                <c:pt idx="66">
                  <c:v>180.5112</c:v>
                </c:pt>
                <c:pt idx="67">
                  <c:v>180.5654</c:v>
                </c:pt>
                <c:pt idx="68">
                  <c:v>180.617</c:v>
                </c:pt>
                <c:pt idx="69">
                  <c:v>180.6661</c:v>
                </c:pt>
                <c:pt idx="70">
                  <c:v>180.7127</c:v>
                </c:pt>
                <c:pt idx="71">
                  <c:v>180.757</c:v>
                </c:pt>
                <c:pt idx="72">
                  <c:v>180.7991</c:v>
                </c:pt>
                <c:pt idx="73">
                  <c:v>180.839</c:v>
                </c:pt>
                <c:pt idx="74">
                  <c:v>180.877</c:v>
                </c:pt>
                <c:pt idx="75">
                  <c:v>180.9131</c:v>
                </c:pt>
                <c:pt idx="76">
                  <c:v>180.9473</c:v>
                </c:pt>
                <c:pt idx="77">
                  <c:v>180.98</c:v>
                </c:pt>
                <c:pt idx="78">
                  <c:v>181.011</c:v>
                </c:pt>
                <c:pt idx="79">
                  <c:v>181.0406</c:v>
                </c:pt>
                <c:pt idx="80">
                  <c:v>181.0688</c:v>
                </c:pt>
                <c:pt idx="81">
                  <c:v>181.0957</c:v>
                </c:pt>
                <c:pt idx="82">
                  <c:v>181.1214</c:v>
                </c:pt>
                <c:pt idx="83">
                  <c:v>181.1459</c:v>
                </c:pt>
                <c:pt idx="84">
                  <c:v>181.1693</c:v>
                </c:pt>
                <c:pt idx="85">
                  <c:v>181.1916</c:v>
                </c:pt>
                <c:pt idx="86">
                  <c:v>181.213</c:v>
                </c:pt>
                <c:pt idx="87">
                  <c:v>181.2335</c:v>
                </c:pt>
                <c:pt idx="88">
                  <c:v>181.2531</c:v>
                </c:pt>
                <c:pt idx="89">
                  <c:v>181.2719</c:v>
                </c:pt>
                <c:pt idx="90">
                  <c:v>181.2899</c:v>
                </c:pt>
                <c:pt idx="91">
                  <c:v>181.3071</c:v>
                </c:pt>
                <c:pt idx="92">
                  <c:v>181.3236</c:v>
                </c:pt>
                <c:pt idx="93">
                  <c:v>181.3395</c:v>
                </c:pt>
                <c:pt idx="94">
                  <c:v>181.3547</c:v>
                </c:pt>
                <c:pt idx="95">
                  <c:v>181.3693</c:v>
                </c:pt>
                <c:pt idx="96">
                  <c:v>181.3832</c:v>
                </c:pt>
                <c:pt idx="97">
                  <c:v>181.3967</c:v>
                </c:pt>
                <c:pt idx="98">
                  <c:v>181.4095</c:v>
                </c:pt>
                <c:pt idx="99">
                  <c:v>181.4219</c:v>
                </c:pt>
                <c:pt idx="100">
                  <c:v>181.4338</c:v>
                </c:pt>
                <c:pt idx="101">
                  <c:v>181.4452</c:v>
                </c:pt>
                <c:pt idx="102">
                  <c:v>181.4561</c:v>
                </c:pt>
                <c:pt idx="103">
                  <c:v>181.4666</c:v>
                </c:pt>
                <c:pt idx="104">
                  <c:v>181.4766</c:v>
                </c:pt>
                <c:pt idx="105">
                  <c:v>181.4863</c:v>
                </c:pt>
                <c:pt idx="106">
                  <c:v>181.4956</c:v>
                </c:pt>
                <c:pt idx="107">
                  <c:v>181.5045</c:v>
                </c:pt>
                <c:pt idx="108">
                  <c:v>181.513</c:v>
                </c:pt>
                <c:pt idx="109">
                  <c:v>181.5211</c:v>
                </c:pt>
                <c:pt idx="110">
                  <c:v>181.529</c:v>
                </c:pt>
                <c:pt idx="111">
                  <c:v>181.5365</c:v>
                </c:pt>
                <c:pt idx="112">
                  <c:v>181.5437</c:v>
                </c:pt>
                <c:pt idx="113">
                  <c:v>181.5505</c:v>
                </c:pt>
                <c:pt idx="114">
                  <c:v>181.5571</c:v>
                </c:pt>
                <c:pt idx="115">
                  <c:v>181.5634</c:v>
                </c:pt>
                <c:pt idx="116">
                  <c:v>181.5694</c:v>
                </c:pt>
                <c:pt idx="117">
                  <c:v>181.5751</c:v>
                </c:pt>
                <c:pt idx="118">
                  <c:v>181.5806</c:v>
                </c:pt>
              </c:numCache>
            </c:numRef>
          </c:yVal>
          <c:smooth val="0"/>
        </c:ser>
        <c:axId val="36997020"/>
        <c:axId val="64537725"/>
      </c:scatterChart>
      <c:valAx>
        <c:axId val="36997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Arrival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37725"/>
        <c:crosses val="autoZero"/>
        <c:crossBetween val="midCat"/>
        <c:dispUnits/>
      </c:valAx>
      <c:valAx>
        <c:axId val="64537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LOS Angle in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970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"C+V" Observer to Star LOS vs Arrival Times  Vmax=.6  C=5  Dist=50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Sheet1!$X$10:$X$90</c:f>
              <c:numCache>
                <c:ptCount val="119"/>
                <c:pt idx="0">
                  <c:v>14.954545425176835</c:v>
                </c:pt>
                <c:pt idx="1">
                  <c:v>15.06924765987403</c:v>
                </c:pt>
                <c:pt idx="2">
                  <c:v>15.183990363255928</c:v>
                </c:pt>
                <c:pt idx="3">
                  <c:v>15.299244921633626</c:v>
                </c:pt>
                <c:pt idx="4">
                  <c:v>15.414101217833514</c:v>
                </c:pt>
                <c:pt idx="5">
                  <c:v>15.529901935078989</c:v>
                </c:pt>
                <c:pt idx="6">
                  <c:v>15.645318690555758</c:v>
                </c:pt>
                <c:pt idx="7">
                  <c:v>15.760791962380209</c:v>
                </c:pt>
                <c:pt idx="8">
                  <c:v>15.877210996652565</c:v>
                </c:pt>
                <c:pt idx="9">
                  <c:v>15.993242767119307</c:v>
                </c:pt>
                <c:pt idx="10">
                  <c:v>16.109792219572125</c:v>
                </c:pt>
                <c:pt idx="11">
                  <c:v>16.226394452855693</c:v>
                </c:pt>
                <c:pt idx="12">
                  <c:v>16.342614509309676</c:v>
                </c:pt>
                <c:pt idx="13">
                  <c:v>16.460243971814496</c:v>
                </c:pt>
                <c:pt idx="14">
                  <c:v>16.57703825424599</c:v>
                </c:pt>
                <c:pt idx="15">
                  <c:v>16.694346980550247</c:v>
                </c:pt>
                <c:pt idx="16">
                  <c:v>16.812174542510842</c:v>
                </c:pt>
                <c:pt idx="17">
                  <c:v>16.92961484294152</c:v>
                </c:pt>
                <c:pt idx="18">
                  <c:v>17.047581828899443</c:v>
                </c:pt>
                <c:pt idx="19">
                  <c:v>17.16560730774349</c:v>
                </c:pt>
                <c:pt idx="20">
                  <c:v>17.283713689217166</c:v>
                </c:pt>
                <c:pt idx="21">
                  <c:v>17.40188556128845</c:v>
                </c:pt>
                <c:pt idx="22">
                  <c:v>17.52102990212996</c:v>
                </c:pt>
                <c:pt idx="23">
                  <c:v>17.63889296183262</c:v>
                </c:pt>
                <c:pt idx="24">
                  <c:v>17.7581891966117</c:v>
                </c:pt>
                <c:pt idx="25">
                  <c:v>17.876652121558593</c:v>
                </c:pt>
                <c:pt idx="26">
                  <c:v>17.995186065053073</c:v>
                </c:pt>
                <c:pt idx="27">
                  <c:v>18.11423878897247</c:v>
                </c:pt>
                <c:pt idx="28">
                  <c:v>18.232449608619145</c:v>
                </c:pt>
                <c:pt idx="29">
                  <c:v>18.351684838900102</c:v>
                </c:pt>
                <c:pt idx="30">
                  <c:v>18.469575181992695</c:v>
                </c:pt>
                <c:pt idx="31">
                  <c:v>18.587549426236535</c:v>
                </c:pt>
                <c:pt idx="32">
                  <c:v>18.7051303843292</c:v>
                </c:pt>
                <c:pt idx="33">
                  <c:v>18.822316954948207</c:v>
                </c:pt>
                <c:pt idx="34">
                  <c:v>18.93864339986546</c:v>
                </c:pt>
                <c:pt idx="35">
                  <c:v>19.054110111613138</c:v>
                </c:pt>
                <c:pt idx="36">
                  <c:v>19.16870497124988</c:v>
                </c:pt>
                <c:pt idx="37">
                  <c:v>19.28196768971359</c:v>
                </c:pt>
                <c:pt idx="38">
                  <c:v>19.392956431814714</c:v>
                </c:pt>
                <c:pt idx="39">
                  <c:v>19.503057156725525</c:v>
                </c:pt>
                <c:pt idx="40">
                  <c:v>19.60949017955142</c:v>
                </c:pt>
                <c:pt idx="41">
                  <c:v>19.714089312695215</c:v>
                </c:pt>
                <c:pt idx="42">
                  <c:v>19.814071543064824</c:v>
                </c:pt>
                <c:pt idx="43">
                  <c:v>19.910364077721773</c:v>
                </c:pt>
                <c:pt idx="44">
                  <c:v>20.001565983093183</c:v>
                </c:pt>
                <c:pt idx="45">
                  <c:v>20.085855222116496</c:v>
                </c:pt>
                <c:pt idx="46">
                  <c:v>20.163696248435514</c:v>
                </c:pt>
                <c:pt idx="47">
                  <c:v>20.232377242892074</c:v>
                </c:pt>
                <c:pt idx="48">
                  <c:v>20.29195717302628</c:v>
                </c:pt>
                <c:pt idx="49">
                  <c:v>20.338890409336887</c:v>
                </c:pt>
                <c:pt idx="50">
                  <c:v>20.37423349833031</c:v>
                </c:pt>
                <c:pt idx="51">
                  <c:v>20.395043758180698</c:v>
                </c:pt>
                <c:pt idx="52">
                  <c:v>20.400265210523106</c:v>
                </c:pt>
                <c:pt idx="53">
                  <c:v>20.391145078932578</c:v>
                </c:pt>
                <c:pt idx="54">
                  <c:v>20.366774838839184</c:v>
                </c:pt>
                <c:pt idx="55">
                  <c:v>20.328485473398768</c:v>
                </c:pt>
                <c:pt idx="56">
                  <c:v>20.27887044803292</c:v>
                </c:pt>
                <c:pt idx="57">
                  <c:v>20.22209259665833</c:v>
                </c:pt>
                <c:pt idx="58">
                  <c:v>20.161290322580644</c:v>
                </c:pt>
                <c:pt idx="59">
                  <c:v>19.942443795292668</c:v>
                </c:pt>
                <c:pt idx="60">
                  <c:v>19.886761473948493</c:v>
                </c:pt>
                <c:pt idx="61">
                  <c:v>19.83800178595694</c:v>
                </c:pt>
                <c:pt idx="62">
                  <c:v>19.79853250437074</c:v>
                </c:pt>
                <c:pt idx="63">
                  <c:v>19.7713718953558</c:v>
                </c:pt>
                <c:pt idx="64">
                  <c:v>19.76128383596401</c:v>
                </c:pt>
                <c:pt idx="65">
                  <c:v>19.755361144516417</c:v>
                </c:pt>
                <c:pt idx="66">
                  <c:v>19.77196370242772</c:v>
                </c:pt>
                <c:pt idx="67">
                  <c:v>19.79842131809269</c:v>
                </c:pt>
                <c:pt idx="68">
                  <c:v>19.83671699533787</c:v>
                </c:pt>
                <c:pt idx="69">
                  <c:v>19.884227036240965</c:v>
                </c:pt>
                <c:pt idx="70">
                  <c:v>19.941574520007467</c:v>
                </c:pt>
                <c:pt idx="71">
                  <c:v>20.005878680754886</c:v>
                </c:pt>
                <c:pt idx="72">
                  <c:v>20.077113308293093</c:v>
                </c:pt>
                <c:pt idx="73">
                  <c:v>20.153168990855857</c:v>
                </c:pt>
                <c:pt idx="74">
                  <c:v>20.23438774542676</c:v>
                </c:pt>
                <c:pt idx="75">
                  <c:v>20.31939306887845</c:v>
                </c:pt>
                <c:pt idx="76">
                  <c:v>20.40713505023863</c:v>
                </c:pt>
                <c:pt idx="77">
                  <c:v>20.498334688633523</c:v>
                </c:pt>
                <c:pt idx="78">
                  <c:v>20.590908333599522</c:v>
                </c:pt>
                <c:pt idx="79">
                  <c:v>20.686260407151504</c:v>
                </c:pt>
                <c:pt idx="80">
                  <c:v>20.782310092460406</c:v>
                </c:pt>
                <c:pt idx="81">
                  <c:v>20.880119524972653</c:v>
                </c:pt>
                <c:pt idx="82">
                  <c:v>20.978993485159165</c:v>
                </c:pt>
                <c:pt idx="83">
                  <c:v>21.07859547163554</c:v>
                </c:pt>
                <c:pt idx="84">
                  <c:v>21.178925596983493</c:v>
                </c:pt>
                <c:pt idx="85">
                  <c:v>21.279994509396847</c:v>
                </c:pt>
                <c:pt idx="86">
                  <c:v>21.38145565791654</c:v>
                </c:pt>
                <c:pt idx="87">
                  <c:v>21.483313513802006</c:v>
                </c:pt>
                <c:pt idx="88">
                  <c:v>21.585218233846117</c:v>
                </c:pt>
                <c:pt idx="89">
                  <c:v>21.688222931741965</c:v>
                </c:pt>
                <c:pt idx="90">
                  <c:v>21.79058705476945</c:v>
                </c:pt>
                <c:pt idx="91">
                  <c:v>21.89369464032556</c:v>
                </c:pt>
                <c:pt idx="92">
                  <c:v>21.9965145044559</c:v>
                </c:pt>
                <c:pt idx="93">
                  <c:v>22.099388635014897</c:v>
                </c:pt>
                <c:pt idx="94">
                  <c:v>22.20302132646442</c:v>
                </c:pt>
                <c:pt idx="95">
                  <c:v>22.305655041580454</c:v>
                </c:pt>
                <c:pt idx="96">
                  <c:v>22.40939542077571</c:v>
                </c:pt>
                <c:pt idx="97">
                  <c:v>22.512493563460886</c:v>
                </c:pt>
                <c:pt idx="98">
                  <c:v>22.615650304245634</c:v>
                </c:pt>
                <c:pt idx="99">
                  <c:v>22.718853117979876</c:v>
                </c:pt>
                <c:pt idx="100">
                  <c:v>22.822120172571157</c:v>
                </c:pt>
                <c:pt idx="101">
                  <c:v>22.925081064542706</c:v>
                </c:pt>
                <c:pt idx="102">
                  <c:v>23.028454055416518</c:v>
                </c:pt>
                <c:pt idx="103">
                  <c:v>23.131525817728495</c:v>
                </c:pt>
                <c:pt idx="104">
                  <c:v>23.234294148821853</c:v>
                </c:pt>
                <c:pt idx="105">
                  <c:v>23.337828544066895</c:v>
                </c:pt>
                <c:pt idx="106">
                  <c:v>23.44034887843399</c:v>
                </c:pt>
                <c:pt idx="107">
                  <c:v>23.543270710781115</c:v>
                </c:pt>
                <c:pt idx="108">
                  <c:v>23.646251518288036</c:v>
                </c:pt>
                <c:pt idx="109">
                  <c:v>23.748917862268044</c:v>
                </c:pt>
                <c:pt idx="110">
                  <c:v>23.85199194703739</c:v>
                </c:pt>
                <c:pt idx="111">
                  <c:v>23.95440567003023</c:v>
                </c:pt>
                <c:pt idx="112">
                  <c:v>24.056865481352098</c:v>
                </c:pt>
                <c:pt idx="113">
                  <c:v>24.15972739930256</c:v>
                </c:pt>
                <c:pt idx="114">
                  <c:v>24.261921335715172</c:v>
                </c:pt>
                <c:pt idx="115">
                  <c:v>24.364525596687677</c:v>
                </c:pt>
                <c:pt idx="116">
                  <c:v>24.466805872109035</c:v>
                </c:pt>
                <c:pt idx="117">
                  <c:v>24.56914071637481</c:v>
                </c:pt>
                <c:pt idx="118">
                  <c:v>24.671510792963534</c:v>
                </c:pt>
              </c:numCache>
            </c:numRef>
          </c:xVal>
          <c:yVal>
            <c:numRef>
              <c:f>Sheet1!$AF$10:$AF$90</c:f>
              <c:numCache>
                <c:ptCount val="119"/>
                <c:pt idx="0">
                  <c:v>178.4306</c:v>
                </c:pt>
                <c:pt idx="1">
                  <c:v>178.4366</c:v>
                </c:pt>
                <c:pt idx="2">
                  <c:v>178.4429</c:v>
                </c:pt>
                <c:pt idx="3">
                  <c:v>178.4495</c:v>
                </c:pt>
                <c:pt idx="4">
                  <c:v>178.4563</c:v>
                </c:pt>
                <c:pt idx="5">
                  <c:v>178.4635</c:v>
                </c:pt>
                <c:pt idx="6">
                  <c:v>178.471</c:v>
                </c:pt>
                <c:pt idx="7">
                  <c:v>178.4789</c:v>
                </c:pt>
                <c:pt idx="8">
                  <c:v>178.487</c:v>
                </c:pt>
                <c:pt idx="9">
                  <c:v>178.4955</c:v>
                </c:pt>
                <c:pt idx="10">
                  <c:v>178.5044</c:v>
                </c:pt>
                <c:pt idx="11">
                  <c:v>178.5137</c:v>
                </c:pt>
                <c:pt idx="12">
                  <c:v>178.5234</c:v>
                </c:pt>
                <c:pt idx="13">
                  <c:v>178.5334</c:v>
                </c:pt>
                <c:pt idx="14">
                  <c:v>178.5439</c:v>
                </c:pt>
                <c:pt idx="15">
                  <c:v>178.5548</c:v>
                </c:pt>
                <c:pt idx="16">
                  <c:v>178.5662</c:v>
                </c:pt>
                <c:pt idx="17">
                  <c:v>178.5781</c:v>
                </c:pt>
                <c:pt idx="18">
                  <c:v>178.5905</c:v>
                </c:pt>
                <c:pt idx="19">
                  <c:v>178.6033</c:v>
                </c:pt>
                <c:pt idx="20">
                  <c:v>178.6168</c:v>
                </c:pt>
                <c:pt idx="21">
                  <c:v>178.6307</c:v>
                </c:pt>
                <c:pt idx="22">
                  <c:v>178.6453</c:v>
                </c:pt>
                <c:pt idx="23">
                  <c:v>178.6605</c:v>
                </c:pt>
                <c:pt idx="24">
                  <c:v>178.6764</c:v>
                </c:pt>
                <c:pt idx="25">
                  <c:v>178.6929</c:v>
                </c:pt>
                <c:pt idx="26">
                  <c:v>178.7101</c:v>
                </c:pt>
                <c:pt idx="27">
                  <c:v>178.7281</c:v>
                </c:pt>
                <c:pt idx="28">
                  <c:v>178.7469</c:v>
                </c:pt>
                <c:pt idx="29">
                  <c:v>178.7665</c:v>
                </c:pt>
                <c:pt idx="30">
                  <c:v>178.787</c:v>
                </c:pt>
                <c:pt idx="31">
                  <c:v>178.8084</c:v>
                </c:pt>
                <c:pt idx="32">
                  <c:v>178.8307</c:v>
                </c:pt>
                <c:pt idx="33">
                  <c:v>178.8541</c:v>
                </c:pt>
                <c:pt idx="34">
                  <c:v>178.8786</c:v>
                </c:pt>
                <c:pt idx="35">
                  <c:v>178.9043</c:v>
                </c:pt>
                <c:pt idx="36">
                  <c:v>178.9312</c:v>
                </c:pt>
                <c:pt idx="37">
                  <c:v>178.9594</c:v>
                </c:pt>
                <c:pt idx="38">
                  <c:v>178.989</c:v>
                </c:pt>
                <c:pt idx="39">
                  <c:v>179.02</c:v>
                </c:pt>
                <c:pt idx="40">
                  <c:v>179.0527</c:v>
                </c:pt>
                <c:pt idx="41">
                  <c:v>179.0869</c:v>
                </c:pt>
                <c:pt idx="42">
                  <c:v>179.123</c:v>
                </c:pt>
                <c:pt idx="43">
                  <c:v>179.161</c:v>
                </c:pt>
                <c:pt idx="44">
                  <c:v>179.2009</c:v>
                </c:pt>
                <c:pt idx="45">
                  <c:v>179.243</c:v>
                </c:pt>
                <c:pt idx="46">
                  <c:v>179.2873</c:v>
                </c:pt>
                <c:pt idx="47">
                  <c:v>179.3339</c:v>
                </c:pt>
                <c:pt idx="48">
                  <c:v>179.383</c:v>
                </c:pt>
                <c:pt idx="49">
                  <c:v>179.4346</c:v>
                </c:pt>
                <c:pt idx="50">
                  <c:v>179.4888</c:v>
                </c:pt>
                <c:pt idx="51">
                  <c:v>179.5455</c:v>
                </c:pt>
                <c:pt idx="52">
                  <c:v>179.6047</c:v>
                </c:pt>
                <c:pt idx="53">
                  <c:v>179.6663</c:v>
                </c:pt>
                <c:pt idx="54">
                  <c:v>179.7301</c:v>
                </c:pt>
                <c:pt idx="55">
                  <c:v>179.7958</c:v>
                </c:pt>
                <c:pt idx="56">
                  <c:v>179.863</c:v>
                </c:pt>
                <c:pt idx="57">
                  <c:v>179.9312</c:v>
                </c:pt>
                <c:pt idx="58">
                  <c:v>180</c:v>
                </c:pt>
                <c:pt idx="59">
                  <c:v>180.0688</c:v>
                </c:pt>
                <c:pt idx="60">
                  <c:v>180.137</c:v>
                </c:pt>
                <c:pt idx="61">
                  <c:v>180.2042</c:v>
                </c:pt>
                <c:pt idx="62">
                  <c:v>180.2699</c:v>
                </c:pt>
                <c:pt idx="63">
                  <c:v>180.3337</c:v>
                </c:pt>
                <c:pt idx="64">
                  <c:v>180.3953</c:v>
                </c:pt>
                <c:pt idx="65">
                  <c:v>180.4545</c:v>
                </c:pt>
                <c:pt idx="66">
                  <c:v>180.5112</c:v>
                </c:pt>
                <c:pt idx="67">
                  <c:v>180.5654</c:v>
                </c:pt>
                <c:pt idx="68">
                  <c:v>180.617</c:v>
                </c:pt>
                <c:pt idx="69">
                  <c:v>180.6661</c:v>
                </c:pt>
                <c:pt idx="70">
                  <c:v>180.7127</c:v>
                </c:pt>
                <c:pt idx="71">
                  <c:v>180.757</c:v>
                </c:pt>
                <c:pt idx="72">
                  <c:v>180.7991</c:v>
                </c:pt>
                <c:pt idx="73">
                  <c:v>180.839</c:v>
                </c:pt>
                <c:pt idx="74">
                  <c:v>180.877</c:v>
                </c:pt>
                <c:pt idx="75">
                  <c:v>180.9131</c:v>
                </c:pt>
                <c:pt idx="76">
                  <c:v>180.9473</c:v>
                </c:pt>
                <c:pt idx="77">
                  <c:v>180.98</c:v>
                </c:pt>
                <c:pt idx="78">
                  <c:v>181.011</c:v>
                </c:pt>
                <c:pt idx="79">
                  <c:v>181.0406</c:v>
                </c:pt>
                <c:pt idx="80">
                  <c:v>181.0688</c:v>
                </c:pt>
                <c:pt idx="81">
                  <c:v>181.0957</c:v>
                </c:pt>
                <c:pt idx="82">
                  <c:v>181.1214</c:v>
                </c:pt>
                <c:pt idx="83">
                  <c:v>181.1459</c:v>
                </c:pt>
                <c:pt idx="84">
                  <c:v>181.1693</c:v>
                </c:pt>
                <c:pt idx="85">
                  <c:v>181.1916</c:v>
                </c:pt>
                <c:pt idx="86">
                  <c:v>181.213</c:v>
                </c:pt>
                <c:pt idx="87">
                  <c:v>181.2335</c:v>
                </c:pt>
                <c:pt idx="88">
                  <c:v>181.2531</c:v>
                </c:pt>
                <c:pt idx="89">
                  <c:v>181.2719</c:v>
                </c:pt>
                <c:pt idx="90">
                  <c:v>181.2899</c:v>
                </c:pt>
                <c:pt idx="91">
                  <c:v>181.3071</c:v>
                </c:pt>
                <c:pt idx="92">
                  <c:v>181.3236</c:v>
                </c:pt>
                <c:pt idx="93">
                  <c:v>181.3395</c:v>
                </c:pt>
                <c:pt idx="94">
                  <c:v>181.3547</c:v>
                </c:pt>
                <c:pt idx="95">
                  <c:v>181.3693</c:v>
                </c:pt>
                <c:pt idx="96">
                  <c:v>181.3832</c:v>
                </c:pt>
                <c:pt idx="97">
                  <c:v>181.3967</c:v>
                </c:pt>
                <c:pt idx="98">
                  <c:v>181.4095</c:v>
                </c:pt>
                <c:pt idx="99">
                  <c:v>181.4219</c:v>
                </c:pt>
                <c:pt idx="100">
                  <c:v>181.4338</c:v>
                </c:pt>
                <c:pt idx="101">
                  <c:v>181.4452</c:v>
                </c:pt>
                <c:pt idx="102">
                  <c:v>181.4561</c:v>
                </c:pt>
                <c:pt idx="103">
                  <c:v>181.4666</c:v>
                </c:pt>
                <c:pt idx="104">
                  <c:v>181.4766</c:v>
                </c:pt>
                <c:pt idx="105">
                  <c:v>181.4863</c:v>
                </c:pt>
                <c:pt idx="106">
                  <c:v>181.4956</c:v>
                </c:pt>
                <c:pt idx="107">
                  <c:v>181.5045</c:v>
                </c:pt>
                <c:pt idx="108">
                  <c:v>181.513</c:v>
                </c:pt>
                <c:pt idx="109">
                  <c:v>181.5211</c:v>
                </c:pt>
                <c:pt idx="110">
                  <c:v>181.529</c:v>
                </c:pt>
                <c:pt idx="111">
                  <c:v>181.5365</c:v>
                </c:pt>
                <c:pt idx="112">
                  <c:v>181.5437</c:v>
                </c:pt>
                <c:pt idx="113">
                  <c:v>181.5505</c:v>
                </c:pt>
                <c:pt idx="114">
                  <c:v>181.5571</c:v>
                </c:pt>
                <c:pt idx="115">
                  <c:v>181.5634</c:v>
                </c:pt>
                <c:pt idx="116">
                  <c:v>181.5694</c:v>
                </c:pt>
                <c:pt idx="117">
                  <c:v>181.5751</c:v>
                </c:pt>
                <c:pt idx="118">
                  <c:v>181.5806</c:v>
                </c:pt>
              </c:numCache>
            </c:numRef>
          </c:yVal>
          <c:smooth val="0"/>
        </c:ser>
        <c:axId val="43968614"/>
        <c:axId val="60173207"/>
      </c:scatterChart>
      <c:valAx>
        <c:axId val="43968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"C+V" Arrival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73207"/>
        <c:crosses val="autoZero"/>
        <c:crossBetween val="midCat"/>
        <c:dispUnits/>
      </c:valAx>
      <c:valAx>
        <c:axId val="60173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LOS Angles in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686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"C" Observer-to-Star LOS vs Arrival Times  Vmax=.6  C=5  Dist=50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Sheet1!$U$10:$U$90</c:f>
              <c:numCache>
                <c:ptCount val="119"/>
                <c:pt idx="0">
                  <c:v>178.4306</c:v>
                </c:pt>
                <c:pt idx="1">
                  <c:v>178.4366</c:v>
                </c:pt>
                <c:pt idx="2">
                  <c:v>178.4429</c:v>
                </c:pt>
                <c:pt idx="3">
                  <c:v>178.4495</c:v>
                </c:pt>
                <c:pt idx="4">
                  <c:v>178.4563</c:v>
                </c:pt>
                <c:pt idx="5">
                  <c:v>178.4635</c:v>
                </c:pt>
                <c:pt idx="6">
                  <c:v>178.471</c:v>
                </c:pt>
                <c:pt idx="7">
                  <c:v>178.4789</c:v>
                </c:pt>
                <c:pt idx="8">
                  <c:v>178.487</c:v>
                </c:pt>
                <c:pt idx="9">
                  <c:v>178.4955</c:v>
                </c:pt>
                <c:pt idx="10">
                  <c:v>178.5044</c:v>
                </c:pt>
                <c:pt idx="11">
                  <c:v>178.5137</c:v>
                </c:pt>
                <c:pt idx="12">
                  <c:v>178.5234</c:v>
                </c:pt>
                <c:pt idx="13">
                  <c:v>178.5334</c:v>
                </c:pt>
                <c:pt idx="14">
                  <c:v>178.5439</c:v>
                </c:pt>
                <c:pt idx="15">
                  <c:v>178.5548</c:v>
                </c:pt>
                <c:pt idx="16">
                  <c:v>178.5662</c:v>
                </c:pt>
                <c:pt idx="17">
                  <c:v>178.5781</c:v>
                </c:pt>
                <c:pt idx="18">
                  <c:v>178.5905</c:v>
                </c:pt>
                <c:pt idx="19">
                  <c:v>178.6033</c:v>
                </c:pt>
                <c:pt idx="20">
                  <c:v>178.6168</c:v>
                </c:pt>
                <c:pt idx="21">
                  <c:v>178.6307</c:v>
                </c:pt>
                <c:pt idx="22">
                  <c:v>178.6453</c:v>
                </c:pt>
                <c:pt idx="23">
                  <c:v>178.6605</c:v>
                </c:pt>
                <c:pt idx="24">
                  <c:v>178.6764</c:v>
                </c:pt>
                <c:pt idx="25">
                  <c:v>178.6929</c:v>
                </c:pt>
                <c:pt idx="26">
                  <c:v>178.7101</c:v>
                </c:pt>
                <c:pt idx="27">
                  <c:v>178.7281</c:v>
                </c:pt>
                <c:pt idx="28">
                  <c:v>178.7469</c:v>
                </c:pt>
                <c:pt idx="29">
                  <c:v>178.7665</c:v>
                </c:pt>
                <c:pt idx="30">
                  <c:v>178.787</c:v>
                </c:pt>
                <c:pt idx="31">
                  <c:v>178.8084</c:v>
                </c:pt>
                <c:pt idx="32">
                  <c:v>178.8307</c:v>
                </c:pt>
                <c:pt idx="33">
                  <c:v>178.8541</c:v>
                </c:pt>
                <c:pt idx="34">
                  <c:v>178.8786</c:v>
                </c:pt>
                <c:pt idx="35">
                  <c:v>178.9043</c:v>
                </c:pt>
                <c:pt idx="36">
                  <c:v>178.9312</c:v>
                </c:pt>
                <c:pt idx="37">
                  <c:v>178.9594</c:v>
                </c:pt>
                <c:pt idx="38">
                  <c:v>178.989</c:v>
                </c:pt>
                <c:pt idx="39">
                  <c:v>179.02</c:v>
                </c:pt>
                <c:pt idx="40">
                  <c:v>179.0527</c:v>
                </c:pt>
                <c:pt idx="41">
                  <c:v>179.0869</c:v>
                </c:pt>
                <c:pt idx="42">
                  <c:v>179.123</c:v>
                </c:pt>
                <c:pt idx="43">
                  <c:v>179.161</c:v>
                </c:pt>
                <c:pt idx="44">
                  <c:v>179.2009</c:v>
                </c:pt>
                <c:pt idx="45">
                  <c:v>179.243</c:v>
                </c:pt>
                <c:pt idx="46">
                  <c:v>179.2873</c:v>
                </c:pt>
                <c:pt idx="47">
                  <c:v>179.3339</c:v>
                </c:pt>
                <c:pt idx="48">
                  <c:v>179.383</c:v>
                </c:pt>
                <c:pt idx="49">
                  <c:v>179.4346</c:v>
                </c:pt>
                <c:pt idx="50">
                  <c:v>179.4888</c:v>
                </c:pt>
                <c:pt idx="51">
                  <c:v>179.5455</c:v>
                </c:pt>
                <c:pt idx="52">
                  <c:v>179.6047</c:v>
                </c:pt>
                <c:pt idx="53">
                  <c:v>179.6663</c:v>
                </c:pt>
                <c:pt idx="54">
                  <c:v>179.7301</c:v>
                </c:pt>
                <c:pt idx="55">
                  <c:v>179.7958</c:v>
                </c:pt>
                <c:pt idx="56">
                  <c:v>179.863</c:v>
                </c:pt>
                <c:pt idx="57">
                  <c:v>179.9312</c:v>
                </c:pt>
                <c:pt idx="58">
                  <c:v>180</c:v>
                </c:pt>
                <c:pt idx="59">
                  <c:v>180.0688</c:v>
                </c:pt>
                <c:pt idx="60">
                  <c:v>180.137</c:v>
                </c:pt>
                <c:pt idx="61">
                  <c:v>180.2042</c:v>
                </c:pt>
                <c:pt idx="62">
                  <c:v>180.2699</c:v>
                </c:pt>
                <c:pt idx="63">
                  <c:v>180.3337</c:v>
                </c:pt>
                <c:pt idx="64">
                  <c:v>180.3953</c:v>
                </c:pt>
                <c:pt idx="65">
                  <c:v>180.4545</c:v>
                </c:pt>
                <c:pt idx="66">
                  <c:v>180.5112</c:v>
                </c:pt>
                <c:pt idx="67">
                  <c:v>180.5654</c:v>
                </c:pt>
                <c:pt idx="68">
                  <c:v>180.617</c:v>
                </c:pt>
                <c:pt idx="69">
                  <c:v>180.6661</c:v>
                </c:pt>
                <c:pt idx="70">
                  <c:v>180.7127</c:v>
                </c:pt>
                <c:pt idx="71">
                  <c:v>180.757</c:v>
                </c:pt>
                <c:pt idx="72">
                  <c:v>180.7991</c:v>
                </c:pt>
                <c:pt idx="73">
                  <c:v>180.839</c:v>
                </c:pt>
                <c:pt idx="74">
                  <c:v>180.877</c:v>
                </c:pt>
                <c:pt idx="75">
                  <c:v>180.9131</c:v>
                </c:pt>
                <c:pt idx="76">
                  <c:v>180.9473</c:v>
                </c:pt>
                <c:pt idx="77">
                  <c:v>180.98</c:v>
                </c:pt>
                <c:pt idx="78">
                  <c:v>181.011</c:v>
                </c:pt>
                <c:pt idx="79">
                  <c:v>181.0406</c:v>
                </c:pt>
                <c:pt idx="80">
                  <c:v>181.0688</c:v>
                </c:pt>
                <c:pt idx="81">
                  <c:v>181.0957</c:v>
                </c:pt>
                <c:pt idx="82">
                  <c:v>181.1214</c:v>
                </c:pt>
                <c:pt idx="83">
                  <c:v>181.1459</c:v>
                </c:pt>
                <c:pt idx="84">
                  <c:v>181.1693</c:v>
                </c:pt>
                <c:pt idx="85">
                  <c:v>181.1916</c:v>
                </c:pt>
                <c:pt idx="86">
                  <c:v>181.213</c:v>
                </c:pt>
                <c:pt idx="87">
                  <c:v>181.2335</c:v>
                </c:pt>
                <c:pt idx="88">
                  <c:v>181.2531</c:v>
                </c:pt>
                <c:pt idx="89">
                  <c:v>181.2719</c:v>
                </c:pt>
                <c:pt idx="90">
                  <c:v>181.2899</c:v>
                </c:pt>
                <c:pt idx="91">
                  <c:v>181.3071</c:v>
                </c:pt>
                <c:pt idx="92">
                  <c:v>181.3236</c:v>
                </c:pt>
                <c:pt idx="93">
                  <c:v>181.3395</c:v>
                </c:pt>
                <c:pt idx="94">
                  <c:v>181.3547</c:v>
                </c:pt>
                <c:pt idx="95">
                  <c:v>181.3693</c:v>
                </c:pt>
                <c:pt idx="96">
                  <c:v>181.3832</c:v>
                </c:pt>
                <c:pt idx="97">
                  <c:v>181.3967</c:v>
                </c:pt>
                <c:pt idx="98">
                  <c:v>181.4095</c:v>
                </c:pt>
                <c:pt idx="99">
                  <c:v>181.4219</c:v>
                </c:pt>
                <c:pt idx="100">
                  <c:v>181.4338</c:v>
                </c:pt>
                <c:pt idx="101">
                  <c:v>181.4452</c:v>
                </c:pt>
                <c:pt idx="102">
                  <c:v>181.4561</c:v>
                </c:pt>
                <c:pt idx="103">
                  <c:v>181.4666</c:v>
                </c:pt>
                <c:pt idx="104">
                  <c:v>181.4766</c:v>
                </c:pt>
                <c:pt idx="105">
                  <c:v>181.4863</c:v>
                </c:pt>
                <c:pt idx="106">
                  <c:v>181.4956</c:v>
                </c:pt>
                <c:pt idx="107">
                  <c:v>181.5045</c:v>
                </c:pt>
                <c:pt idx="108">
                  <c:v>181.513</c:v>
                </c:pt>
                <c:pt idx="109">
                  <c:v>181.5211</c:v>
                </c:pt>
                <c:pt idx="110">
                  <c:v>181.529</c:v>
                </c:pt>
                <c:pt idx="111">
                  <c:v>181.5365</c:v>
                </c:pt>
                <c:pt idx="112">
                  <c:v>181.5437</c:v>
                </c:pt>
                <c:pt idx="113">
                  <c:v>181.5505</c:v>
                </c:pt>
                <c:pt idx="114">
                  <c:v>181.5571</c:v>
                </c:pt>
                <c:pt idx="115">
                  <c:v>181.5634</c:v>
                </c:pt>
                <c:pt idx="116">
                  <c:v>181.5694</c:v>
                </c:pt>
                <c:pt idx="117">
                  <c:v>181.5751</c:v>
                </c:pt>
                <c:pt idx="118">
                  <c:v>181.5806</c:v>
                </c:pt>
              </c:numCache>
            </c:numRef>
          </c:xVal>
          <c:yVal>
            <c:numRef>
              <c:f>Sheet1!#REF!</c:f>
              <c:numCache>
                <c:ptCount val="119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  <c:pt idx="118">
                  <c:v>6</c:v>
                </c:pt>
              </c:numCache>
            </c:numRef>
          </c:yVal>
          <c:smooth val="0"/>
        </c:ser>
        <c:axId val="4687952"/>
        <c:axId val="42191569"/>
      </c:scatterChart>
      <c:valAx>
        <c:axId val="4687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"C" Arrival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191569"/>
        <c:crosses val="autoZero"/>
        <c:crossBetween val="midCat"/>
        <c:dispUnits/>
      </c:valAx>
      <c:valAx>
        <c:axId val="42191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LOS Angles in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879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"C" Observer-to-Star LOS vs Arrival Times  Vmax=.6  C=5  Dist=50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Sheet1!$T$10:$T$90</c:f>
              <c:numCache>
                <c:ptCount val="119"/>
                <c:pt idx="0">
                  <c:v>13.859440434399044</c:v>
                </c:pt>
                <c:pt idx="1">
                  <c:v>13.964758319365227</c:v>
                </c:pt>
                <c:pt idx="2">
                  <c:v>14.0701175771946</c:v>
                </c:pt>
                <c:pt idx="3">
                  <c:v>14.175520268517424</c:v>
                </c:pt>
                <c:pt idx="4">
                  <c:v>14.280964321295235</c:v>
                </c:pt>
                <c:pt idx="5">
                  <c:v>14.386453743834004</c:v>
                </c:pt>
                <c:pt idx="6">
                  <c:v>14.491986519112288</c:v>
                </c:pt>
                <c:pt idx="7">
                  <c:v>14.597562630847607</c:v>
                </c:pt>
                <c:pt idx="8">
                  <c:v>14.703186063390255</c:v>
                </c:pt>
                <c:pt idx="9">
                  <c:v>14.80885477676519</c:v>
                </c:pt>
                <c:pt idx="10">
                  <c:v>14.91457080949986</c:v>
                </c:pt>
                <c:pt idx="11">
                  <c:v>15.020334097975724</c:v>
                </c:pt>
                <c:pt idx="12">
                  <c:v>15.126142632002333</c:v>
                </c:pt>
                <c:pt idx="13">
                  <c:v>15.232002427308384</c:v>
                </c:pt>
                <c:pt idx="14">
                  <c:v>15.337909425900813</c:v>
                </c:pt>
                <c:pt idx="15">
                  <c:v>15.443865621947996</c:v>
                </c:pt>
                <c:pt idx="16">
                  <c:v>15.549873011200148</c:v>
                </c:pt>
                <c:pt idx="17">
                  <c:v>15.655929542346316</c:v>
                </c:pt>
                <c:pt idx="18">
                  <c:v>15.762037240051647</c:v>
                </c:pt>
                <c:pt idx="19">
                  <c:v>15.86819603382868</c:v>
                </c:pt>
                <c:pt idx="20">
                  <c:v>15.974405953277788</c:v>
                </c:pt>
                <c:pt idx="21">
                  <c:v>16.080666958361643</c:v>
                </c:pt>
                <c:pt idx="22">
                  <c:v>16.186983012944747</c:v>
                </c:pt>
                <c:pt idx="23">
                  <c:v>16.293348109193452</c:v>
                </c:pt>
                <c:pt idx="24">
                  <c:v>16.399768242182333</c:v>
                </c:pt>
                <c:pt idx="25">
                  <c:v>16.506239389016077</c:v>
                </c:pt>
                <c:pt idx="26">
                  <c:v>16.61276153185406</c:v>
                </c:pt>
                <c:pt idx="27">
                  <c:v>16.71933661442955</c:v>
                </c:pt>
                <c:pt idx="28">
                  <c:v>16.82596060678534</c:v>
                </c:pt>
                <c:pt idx="29">
                  <c:v>16.932637674544154</c:v>
                </c:pt>
                <c:pt idx="30">
                  <c:v>17.039361598334256</c:v>
                </c:pt>
                <c:pt idx="31">
                  <c:v>17.146132444830656</c:v>
                </c:pt>
                <c:pt idx="32">
                  <c:v>17.252948200739755</c:v>
                </c:pt>
                <c:pt idx="33">
                  <c:v>17.359806864551025</c:v>
                </c:pt>
                <c:pt idx="34">
                  <c:v>17.466704428061846</c:v>
                </c:pt>
                <c:pt idx="35">
                  <c:v>17.573636917376245</c:v>
                </c:pt>
                <c:pt idx="36">
                  <c:v>17.680600336160676</c:v>
                </c:pt>
                <c:pt idx="37">
                  <c:v>17.78758872574722</c:v>
                </c:pt>
                <c:pt idx="38">
                  <c:v>17.894592093993182</c:v>
                </c:pt>
                <c:pt idx="39">
                  <c:v>18.001606509342707</c:v>
                </c:pt>
                <c:pt idx="40">
                  <c:v>18.108616048795056</c:v>
                </c:pt>
                <c:pt idx="41">
                  <c:v>18.21561280192583</c:v>
                </c:pt>
                <c:pt idx="42">
                  <c:v>18.32257686166385</c:v>
                </c:pt>
                <c:pt idx="43">
                  <c:v>18.42949240591551</c:v>
                </c:pt>
                <c:pt idx="44">
                  <c:v>18.536337579847412</c:v>
                </c:pt>
                <c:pt idx="45">
                  <c:v>18.64308264845222</c:v>
                </c:pt>
                <c:pt idx="46">
                  <c:v>18.749699870184013</c:v>
                </c:pt>
                <c:pt idx="47">
                  <c:v>18.85614959758901</c:v>
                </c:pt>
                <c:pt idx="48">
                  <c:v>18.962392236851073</c:v>
                </c:pt>
                <c:pt idx="49">
                  <c:v>19.068372271504657</c:v>
                </c:pt>
                <c:pt idx="50">
                  <c:v>19.174038247727072</c:v>
                </c:pt>
                <c:pt idx="51">
                  <c:v>19.279324828293575</c:v>
                </c:pt>
                <c:pt idx="52">
                  <c:v>19.38416070572302</c:v>
                </c:pt>
                <c:pt idx="53">
                  <c:v>19.488478636841272</c:v>
                </c:pt>
                <c:pt idx="54">
                  <c:v>19.592205397169067</c:v>
                </c:pt>
                <c:pt idx="55">
                  <c:v>19.695271727135893</c:v>
                </c:pt>
                <c:pt idx="56">
                  <c:v>19.79761828673685</c:v>
                </c:pt>
                <c:pt idx="57">
                  <c:v>19.89920360014368</c:v>
                </c:pt>
                <c:pt idx="58">
                  <c:v>20</c:v>
                </c:pt>
                <c:pt idx="59">
                  <c:v>20.09920360014368</c:v>
                </c:pt>
                <c:pt idx="60">
                  <c:v>20.197618286736848</c:v>
                </c:pt>
                <c:pt idx="61">
                  <c:v>20.295271727135894</c:v>
                </c:pt>
                <c:pt idx="62">
                  <c:v>20.392205397169064</c:v>
                </c:pt>
                <c:pt idx="63">
                  <c:v>20.488478636841272</c:v>
                </c:pt>
                <c:pt idx="64">
                  <c:v>20.5841787056161</c:v>
                </c:pt>
                <c:pt idx="65">
                  <c:v>20.679324828293574</c:v>
                </c:pt>
                <c:pt idx="66">
                  <c:v>20.774038247727074</c:v>
                </c:pt>
                <c:pt idx="67">
                  <c:v>20.868372271504654</c:v>
                </c:pt>
                <c:pt idx="68">
                  <c:v>20.962392236851073</c:v>
                </c:pt>
                <c:pt idx="69">
                  <c:v>21.056149597589013</c:v>
                </c:pt>
                <c:pt idx="70">
                  <c:v>21.149699870184012</c:v>
                </c:pt>
                <c:pt idx="71">
                  <c:v>21.243082648452223</c:v>
                </c:pt>
                <c:pt idx="72">
                  <c:v>21.33633757984741</c:v>
                </c:pt>
                <c:pt idx="73">
                  <c:v>21.42949240591551</c:v>
                </c:pt>
                <c:pt idx="74">
                  <c:v>21.522576861663854</c:v>
                </c:pt>
                <c:pt idx="75">
                  <c:v>21.615612801925828</c:v>
                </c:pt>
                <c:pt idx="76">
                  <c:v>21.708616048795058</c:v>
                </c:pt>
                <c:pt idx="77">
                  <c:v>21.801606509342704</c:v>
                </c:pt>
                <c:pt idx="78">
                  <c:v>21.894592093993182</c:v>
                </c:pt>
                <c:pt idx="79">
                  <c:v>21.987588725747223</c:v>
                </c:pt>
                <c:pt idx="80">
                  <c:v>22.080600336160675</c:v>
                </c:pt>
                <c:pt idx="81">
                  <c:v>22.173636917376246</c:v>
                </c:pt>
                <c:pt idx="82">
                  <c:v>22.266704428061843</c:v>
                </c:pt>
                <c:pt idx="83">
                  <c:v>22.359806864551025</c:v>
                </c:pt>
                <c:pt idx="84">
                  <c:v>22.45294820073976</c:v>
                </c:pt>
                <c:pt idx="85">
                  <c:v>22.546132444830654</c:v>
                </c:pt>
                <c:pt idx="86">
                  <c:v>22.639361598334258</c:v>
                </c:pt>
                <c:pt idx="87">
                  <c:v>22.73263767454415</c:v>
                </c:pt>
                <c:pt idx="88">
                  <c:v>22.825960676154686</c:v>
                </c:pt>
                <c:pt idx="89">
                  <c:v>22.919336614429554</c:v>
                </c:pt>
                <c:pt idx="90">
                  <c:v>23.012761531854057</c:v>
                </c:pt>
                <c:pt idx="91">
                  <c:v>23.10623938901608</c:v>
                </c:pt>
                <c:pt idx="92">
                  <c:v>23.19976824218233</c:v>
                </c:pt>
                <c:pt idx="93">
                  <c:v>23.293348109193452</c:v>
                </c:pt>
                <c:pt idx="94">
                  <c:v>23.38698301294475</c:v>
                </c:pt>
                <c:pt idx="95">
                  <c:v>23.480666958361642</c:v>
                </c:pt>
                <c:pt idx="96">
                  <c:v>23.57440595327779</c:v>
                </c:pt>
                <c:pt idx="97">
                  <c:v>23.66819603382868</c:v>
                </c:pt>
                <c:pt idx="98">
                  <c:v>23.762037240051647</c:v>
                </c:pt>
                <c:pt idx="99">
                  <c:v>23.855929542346317</c:v>
                </c:pt>
                <c:pt idx="100">
                  <c:v>23.949873011200147</c:v>
                </c:pt>
                <c:pt idx="101">
                  <c:v>24.043865621947997</c:v>
                </c:pt>
                <c:pt idx="102">
                  <c:v>24.137909425900816</c:v>
                </c:pt>
                <c:pt idx="103">
                  <c:v>24.232002427308384</c:v>
                </c:pt>
                <c:pt idx="104">
                  <c:v>24.32614263200233</c:v>
                </c:pt>
                <c:pt idx="105">
                  <c:v>24.420334097975722</c:v>
                </c:pt>
                <c:pt idx="106">
                  <c:v>24.514570809499862</c:v>
                </c:pt>
                <c:pt idx="107">
                  <c:v>24.60885477676519</c:v>
                </c:pt>
                <c:pt idx="108">
                  <c:v>24.703186063390255</c:v>
                </c:pt>
                <c:pt idx="109">
                  <c:v>24.797562630847608</c:v>
                </c:pt>
                <c:pt idx="110">
                  <c:v>24.891986519112287</c:v>
                </c:pt>
                <c:pt idx="111">
                  <c:v>24.986453743834005</c:v>
                </c:pt>
                <c:pt idx="112">
                  <c:v>25.080964321295234</c:v>
                </c:pt>
                <c:pt idx="113">
                  <c:v>25.175520268517424</c:v>
                </c:pt>
                <c:pt idx="114">
                  <c:v>25.270117577194597</c:v>
                </c:pt>
                <c:pt idx="115">
                  <c:v>25.364758319365226</c:v>
                </c:pt>
                <c:pt idx="116">
                  <c:v>25.459440434399045</c:v>
                </c:pt>
                <c:pt idx="117">
                  <c:v>25.55416399612011</c:v>
                </c:pt>
                <c:pt idx="118">
                  <c:v>25.648928971393126</c:v>
                </c:pt>
              </c:numCache>
            </c:numRef>
          </c:xVal>
          <c:yVal>
            <c:numRef>
              <c:f>Sheet1!$U$10:$U$90</c:f>
              <c:numCache>
                <c:ptCount val="119"/>
                <c:pt idx="0">
                  <c:v>178.4306</c:v>
                </c:pt>
                <c:pt idx="1">
                  <c:v>178.4366</c:v>
                </c:pt>
                <c:pt idx="2">
                  <c:v>178.4429</c:v>
                </c:pt>
                <c:pt idx="3">
                  <c:v>178.4495</c:v>
                </c:pt>
                <c:pt idx="4">
                  <c:v>178.4563</c:v>
                </c:pt>
                <c:pt idx="5">
                  <c:v>178.4635</c:v>
                </c:pt>
                <c:pt idx="6">
                  <c:v>178.471</c:v>
                </c:pt>
                <c:pt idx="7">
                  <c:v>178.4789</c:v>
                </c:pt>
                <c:pt idx="8">
                  <c:v>178.487</c:v>
                </c:pt>
                <c:pt idx="9">
                  <c:v>178.4955</c:v>
                </c:pt>
                <c:pt idx="10">
                  <c:v>178.5044</c:v>
                </c:pt>
                <c:pt idx="11">
                  <c:v>178.5137</c:v>
                </c:pt>
                <c:pt idx="12">
                  <c:v>178.5234</c:v>
                </c:pt>
                <c:pt idx="13">
                  <c:v>178.5334</c:v>
                </c:pt>
                <c:pt idx="14">
                  <c:v>178.5439</c:v>
                </c:pt>
                <c:pt idx="15">
                  <c:v>178.5548</c:v>
                </c:pt>
                <c:pt idx="16">
                  <c:v>178.5662</c:v>
                </c:pt>
                <c:pt idx="17">
                  <c:v>178.5781</c:v>
                </c:pt>
                <c:pt idx="18">
                  <c:v>178.5905</c:v>
                </c:pt>
                <c:pt idx="19">
                  <c:v>178.6033</c:v>
                </c:pt>
                <c:pt idx="20">
                  <c:v>178.6168</c:v>
                </c:pt>
                <c:pt idx="21">
                  <c:v>178.6307</c:v>
                </c:pt>
                <c:pt idx="22">
                  <c:v>178.6453</c:v>
                </c:pt>
                <c:pt idx="23">
                  <c:v>178.6605</c:v>
                </c:pt>
                <c:pt idx="24">
                  <c:v>178.6764</c:v>
                </c:pt>
                <c:pt idx="25">
                  <c:v>178.6929</c:v>
                </c:pt>
                <c:pt idx="26">
                  <c:v>178.7101</c:v>
                </c:pt>
                <c:pt idx="27">
                  <c:v>178.7281</c:v>
                </c:pt>
                <c:pt idx="28">
                  <c:v>178.7469</c:v>
                </c:pt>
                <c:pt idx="29">
                  <c:v>178.7665</c:v>
                </c:pt>
                <c:pt idx="30">
                  <c:v>178.787</c:v>
                </c:pt>
                <c:pt idx="31">
                  <c:v>178.8084</c:v>
                </c:pt>
                <c:pt idx="32">
                  <c:v>178.8307</c:v>
                </c:pt>
                <c:pt idx="33">
                  <c:v>178.8541</c:v>
                </c:pt>
                <c:pt idx="34">
                  <c:v>178.8786</c:v>
                </c:pt>
                <c:pt idx="35">
                  <c:v>178.9043</c:v>
                </c:pt>
                <c:pt idx="36">
                  <c:v>178.9312</c:v>
                </c:pt>
                <c:pt idx="37">
                  <c:v>178.9594</c:v>
                </c:pt>
                <c:pt idx="38">
                  <c:v>178.989</c:v>
                </c:pt>
                <c:pt idx="39">
                  <c:v>179.02</c:v>
                </c:pt>
                <c:pt idx="40">
                  <c:v>179.0527</c:v>
                </c:pt>
                <c:pt idx="41">
                  <c:v>179.0869</c:v>
                </c:pt>
                <c:pt idx="42">
                  <c:v>179.123</c:v>
                </c:pt>
                <c:pt idx="43">
                  <c:v>179.161</c:v>
                </c:pt>
                <c:pt idx="44">
                  <c:v>179.2009</c:v>
                </c:pt>
                <c:pt idx="45">
                  <c:v>179.243</c:v>
                </c:pt>
                <c:pt idx="46">
                  <c:v>179.2873</c:v>
                </c:pt>
                <c:pt idx="47">
                  <c:v>179.3339</c:v>
                </c:pt>
                <c:pt idx="48">
                  <c:v>179.383</c:v>
                </c:pt>
                <c:pt idx="49">
                  <c:v>179.4346</c:v>
                </c:pt>
                <c:pt idx="50">
                  <c:v>179.4888</c:v>
                </c:pt>
                <c:pt idx="51">
                  <c:v>179.5455</c:v>
                </c:pt>
                <c:pt idx="52">
                  <c:v>179.6047</c:v>
                </c:pt>
                <c:pt idx="53">
                  <c:v>179.6663</c:v>
                </c:pt>
                <c:pt idx="54">
                  <c:v>179.7301</c:v>
                </c:pt>
                <c:pt idx="55">
                  <c:v>179.7958</c:v>
                </c:pt>
                <c:pt idx="56">
                  <c:v>179.863</c:v>
                </c:pt>
                <c:pt idx="57">
                  <c:v>179.9312</c:v>
                </c:pt>
                <c:pt idx="58">
                  <c:v>180</c:v>
                </c:pt>
                <c:pt idx="59">
                  <c:v>180.0688</c:v>
                </c:pt>
                <c:pt idx="60">
                  <c:v>180.137</c:v>
                </c:pt>
                <c:pt idx="61">
                  <c:v>180.2042</c:v>
                </c:pt>
                <c:pt idx="62">
                  <c:v>180.2699</c:v>
                </c:pt>
                <c:pt idx="63">
                  <c:v>180.3337</c:v>
                </c:pt>
                <c:pt idx="64">
                  <c:v>180.3953</c:v>
                </c:pt>
                <c:pt idx="65">
                  <c:v>180.4545</c:v>
                </c:pt>
                <c:pt idx="66">
                  <c:v>180.5112</c:v>
                </c:pt>
                <c:pt idx="67">
                  <c:v>180.5654</c:v>
                </c:pt>
                <c:pt idx="68">
                  <c:v>180.617</c:v>
                </c:pt>
                <c:pt idx="69">
                  <c:v>180.6661</c:v>
                </c:pt>
                <c:pt idx="70">
                  <c:v>180.7127</c:v>
                </c:pt>
                <c:pt idx="71">
                  <c:v>180.757</c:v>
                </c:pt>
                <c:pt idx="72">
                  <c:v>180.7991</c:v>
                </c:pt>
                <c:pt idx="73">
                  <c:v>180.839</c:v>
                </c:pt>
                <c:pt idx="74">
                  <c:v>180.877</c:v>
                </c:pt>
                <c:pt idx="75">
                  <c:v>180.9131</c:v>
                </c:pt>
                <c:pt idx="76">
                  <c:v>180.9473</c:v>
                </c:pt>
                <c:pt idx="77">
                  <c:v>180.98</c:v>
                </c:pt>
                <c:pt idx="78">
                  <c:v>181.011</c:v>
                </c:pt>
                <c:pt idx="79">
                  <c:v>181.0406</c:v>
                </c:pt>
                <c:pt idx="80">
                  <c:v>181.0688</c:v>
                </c:pt>
                <c:pt idx="81">
                  <c:v>181.0957</c:v>
                </c:pt>
                <c:pt idx="82">
                  <c:v>181.1214</c:v>
                </c:pt>
                <c:pt idx="83">
                  <c:v>181.1459</c:v>
                </c:pt>
                <c:pt idx="84">
                  <c:v>181.1693</c:v>
                </c:pt>
                <c:pt idx="85">
                  <c:v>181.1916</c:v>
                </c:pt>
                <c:pt idx="86">
                  <c:v>181.213</c:v>
                </c:pt>
                <c:pt idx="87">
                  <c:v>181.2335</c:v>
                </c:pt>
                <c:pt idx="88">
                  <c:v>181.2531</c:v>
                </c:pt>
                <c:pt idx="89">
                  <c:v>181.2719</c:v>
                </c:pt>
                <c:pt idx="90">
                  <c:v>181.2899</c:v>
                </c:pt>
                <c:pt idx="91">
                  <c:v>181.3071</c:v>
                </c:pt>
                <c:pt idx="92">
                  <c:v>181.3236</c:v>
                </c:pt>
                <c:pt idx="93">
                  <c:v>181.3395</c:v>
                </c:pt>
                <c:pt idx="94">
                  <c:v>181.3547</c:v>
                </c:pt>
                <c:pt idx="95">
                  <c:v>181.3693</c:v>
                </c:pt>
                <c:pt idx="96">
                  <c:v>181.3832</c:v>
                </c:pt>
                <c:pt idx="97">
                  <c:v>181.3967</c:v>
                </c:pt>
                <c:pt idx="98">
                  <c:v>181.4095</c:v>
                </c:pt>
                <c:pt idx="99">
                  <c:v>181.4219</c:v>
                </c:pt>
                <c:pt idx="100">
                  <c:v>181.4338</c:v>
                </c:pt>
                <c:pt idx="101">
                  <c:v>181.4452</c:v>
                </c:pt>
                <c:pt idx="102">
                  <c:v>181.4561</c:v>
                </c:pt>
                <c:pt idx="103">
                  <c:v>181.4666</c:v>
                </c:pt>
                <c:pt idx="104">
                  <c:v>181.4766</c:v>
                </c:pt>
                <c:pt idx="105">
                  <c:v>181.4863</c:v>
                </c:pt>
                <c:pt idx="106">
                  <c:v>181.4956</c:v>
                </c:pt>
                <c:pt idx="107">
                  <c:v>181.5045</c:v>
                </c:pt>
                <c:pt idx="108">
                  <c:v>181.513</c:v>
                </c:pt>
                <c:pt idx="109">
                  <c:v>181.5211</c:v>
                </c:pt>
                <c:pt idx="110">
                  <c:v>181.529</c:v>
                </c:pt>
                <c:pt idx="111">
                  <c:v>181.5365</c:v>
                </c:pt>
                <c:pt idx="112">
                  <c:v>181.5437</c:v>
                </c:pt>
                <c:pt idx="113">
                  <c:v>181.5505</c:v>
                </c:pt>
                <c:pt idx="114">
                  <c:v>181.5571</c:v>
                </c:pt>
                <c:pt idx="115">
                  <c:v>181.5634</c:v>
                </c:pt>
                <c:pt idx="116">
                  <c:v>181.5694</c:v>
                </c:pt>
                <c:pt idx="117">
                  <c:v>181.5751</c:v>
                </c:pt>
                <c:pt idx="118">
                  <c:v>181.5806</c:v>
                </c:pt>
              </c:numCache>
            </c:numRef>
          </c:yVal>
          <c:smooth val="0"/>
        </c:ser>
        <c:axId val="44179802"/>
        <c:axId val="62073899"/>
      </c:scatterChart>
      <c:valAx>
        <c:axId val="44179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"C" Arrival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073899"/>
        <c:crosses val="autoZero"/>
        <c:crossBetween val="midCat"/>
        <c:dispUnits/>
      </c:valAx>
      <c:valAx>
        <c:axId val="62073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LOS Angles in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798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8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</c:strCache>
            </c:strRef>
          </c:xVal>
          <c:yVal>
            <c:numRef>
              <c:f>Sheet1!$AG$10:$AG$90</c:f>
              <c:numCache>
                <c:ptCount val="118"/>
                <c:pt idx="0">
                  <c:v>0.11463838289727768</c:v>
                </c:pt>
                <c:pt idx="1">
                  <c:v>0.11470223469719443</c:v>
                </c:pt>
                <c:pt idx="2">
                  <c:v>0.11474270338189818</c:v>
                </c:pt>
                <c:pt idx="3">
                  <c:v>0.11525455837769805</c:v>
                </c:pt>
                <c:pt idx="4">
                  <c:v>0.11485629619988735</c:v>
                </c:pt>
                <c:pt idx="5">
                  <c:v>0.11580071724547558</c:v>
                </c:pt>
                <c:pt idx="6">
                  <c:v>0.11541675547676888</c:v>
                </c:pt>
                <c:pt idx="7">
                  <c:v>0.11547327182445066</c:v>
                </c:pt>
                <c:pt idx="8">
                  <c:v>0.11641903427235611</c:v>
                </c:pt>
                <c:pt idx="9">
                  <c:v>0.1160317704667424</c:v>
                </c:pt>
                <c:pt idx="10">
                  <c:v>0.11654945245281745</c:v>
                </c:pt>
                <c:pt idx="11">
                  <c:v>0.11660223328356878</c:v>
                </c:pt>
                <c:pt idx="12">
                  <c:v>0.11622005645398303</c:v>
                </c:pt>
                <c:pt idx="13">
                  <c:v>0.11762946250481932</c:v>
                </c:pt>
                <c:pt idx="14">
                  <c:v>0.11679428243149559</c:v>
                </c:pt>
                <c:pt idx="15">
                  <c:v>0.11730872630425537</c:v>
                </c:pt>
                <c:pt idx="16">
                  <c:v>0.11782756196059552</c:v>
                </c:pt>
                <c:pt idx="17">
                  <c:v>0.1174403004306761</c:v>
                </c:pt>
                <c:pt idx="18">
                  <c:v>0.11796698595792421</c:v>
                </c:pt>
                <c:pt idx="19">
                  <c:v>0.11802547884404646</c:v>
                </c:pt>
                <c:pt idx="20">
                  <c:v>0.11810638147367669</c:v>
                </c:pt>
                <c:pt idx="21">
                  <c:v>0.11817187207128299</c:v>
                </c:pt>
                <c:pt idx="22">
                  <c:v>0.11914434084151182</c:v>
                </c:pt>
                <c:pt idx="23">
                  <c:v>0.11786305970266042</c:v>
                </c:pt>
                <c:pt idx="24">
                  <c:v>0.11929623477907825</c:v>
                </c:pt>
                <c:pt idx="25">
                  <c:v>0.11846292494689337</c:v>
                </c:pt>
                <c:pt idx="26">
                  <c:v>0.1185339434944801</c:v>
                </c:pt>
                <c:pt idx="27">
                  <c:v>0.11905272391939903</c:v>
                </c:pt>
                <c:pt idx="28">
                  <c:v>0.11821081964667357</c:v>
                </c:pt>
                <c:pt idx="29">
                  <c:v>0.11923523028095673</c:v>
                </c:pt>
                <c:pt idx="30">
                  <c:v>0.1178903430925935</c:v>
                </c:pt>
                <c:pt idx="31">
                  <c:v>0.11797424424383962</c:v>
                </c:pt>
                <c:pt idx="32">
                  <c:v>0.11758095809266322</c:v>
                </c:pt>
                <c:pt idx="33">
                  <c:v>0.11718657061900828</c:v>
                </c:pt>
                <c:pt idx="34">
                  <c:v>0.1163264449172523</c:v>
                </c:pt>
                <c:pt idx="35">
                  <c:v>0.11546671174767908</c:v>
                </c:pt>
                <c:pt idx="36">
                  <c:v>0.11459485963674254</c:v>
                </c:pt>
                <c:pt idx="37">
                  <c:v>0.11326271846370872</c:v>
                </c:pt>
                <c:pt idx="38">
                  <c:v>0.11098874210112442</c:v>
                </c:pt>
                <c:pt idx="39">
                  <c:v>0.11010072491081146</c:v>
                </c:pt>
                <c:pt idx="40">
                  <c:v>0.10643302282589318</c:v>
                </c:pt>
                <c:pt idx="41">
                  <c:v>0.10459913314379676</c:v>
                </c:pt>
                <c:pt idx="42">
                  <c:v>0.09998223036960852</c:v>
                </c:pt>
                <c:pt idx="43">
                  <c:v>0.09629253465694987</c:v>
                </c:pt>
                <c:pt idx="44">
                  <c:v>0.09120190537140971</c:v>
                </c:pt>
                <c:pt idx="45">
                  <c:v>0.0842892390233132</c:v>
                </c:pt>
                <c:pt idx="46">
                  <c:v>0.07784102631901746</c:v>
                </c:pt>
                <c:pt idx="47">
                  <c:v>0.06868099445656028</c:v>
                </c:pt>
                <c:pt idx="48">
                  <c:v>0.05957993013420548</c:v>
                </c:pt>
                <c:pt idx="49">
                  <c:v>0.04693323631060764</c:v>
                </c:pt>
                <c:pt idx="50">
                  <c:v>0.035343088993421645</c:v>
                </c:pt>
                <c:pt idx="51">
                  <c:v>0.0208102598503892</c:v>
                </c:pt>
                <c:pt idx="52">
                  <c:v>0.005221452342407673</c:v>
                </c:pt>
                <c:pt idx="53">
                  <c:v>-0.009120131590528047</c:v>
                </c:pt>
                <c:pt idx="54">
                  <c:v>-0.02437024009339339</c:v>
                </c:pt>
                <c:pt idx="55">
                  <c:v>-0.03828936544041639</c:v>
                </c:pt>
                <c:pt idx="56">
                  <c:v>-0.049615025365849164</c:v>
                </c:pt>
                <c:pt idx="57">
                  <c:v>-0.05677785137458713</c:v>
                </c:pt>
                <c:pt idx="58">
                  <c:v>-0.06080227407768746</c:v>
                </c:pt>
                <c:pt idx="59">
                  <c:v>-0.21884652728797604</c:v>
                </c:pt>
                <c:pt idx="60">
                  <c:v>-0.05568232134417528</c:v>
                </c:pt>
                <c:pt idx="61">
                  <c:v>-0.04875968799155217</c:v>
                </c:pt>
                <c:pt idx="62">
                  <c:v>-0.03946928158620011</c:v>
                </c:pt>
                <c:pt idx="63">
                  <c:v>-0.027160609014941883</c:v>
                </c:pt>
                <c:pt idx="64">
                  <c:v>-0.01008805939178714</c:v>
                </c:pt>
                <c:pt idx="65">
                  <c:v>-0.005922691447594275</c:v>
                </c:pt>
                <c:pt idx="66">
                  <c:v>0.01660255791130183</c:v>
                </c:pt>
                <c:pt idx="67">
                  <c:v>0.02645761566497029</c:v>
                </c:pt>
                <c:pt idx="68">
                  <c:v>0.03829567724518057</c:v>
                </c:pt>
                <c:pt idx="69">
                  <c:v>0.047510040903095074</c:v>
                </c:pt>
                <c:pt idx="70">
                  <c:v>0.05734748376650245</c:v>
                </c:pt>
                <c:pt idx="71">
                  <c:v>0.06430416074741885</c:v>
                </c:pt>
                <c:pt idx="72">
                  <c:v>0.07123462753820675</c:v>
                </c:pt>
                <c:pt idx="73">
                  <c:v>0.07605568256276385</c:v>
                </c:pt>
                <c:pt idx="74">
                  <c:v>0.08121875457090155</c:v>
                </c:pt>
                <c:pt idx="75">
                  <c:v>0.08500532345169276</c:v>
                </c:pt>
                <c:pt idx="76">
                  <c:v>0.0877419813601783</c:v>
                </c:pt>
                <c:pt idx="77">
                  <c:v>0.09119963839489387</c:v>
                </c:pt>
                <c:pt idx="78">
                  <c:v>0.09257364496599862</c:v>
                </c:pt>
                <c:pt idx="79">
                  <c:v>0.09535207355198239</c:v>
                </c:pt>
                <c:pt idx="80">
                  <c:v>0.0960496853089019</c:v>
                </c:pt>
                <c:pt idx="81">
                  <c:v>0.09780943251224627</c:v>
                </c:pt>
                <c:pt idx="82">
                  <c:v>0.09887396018651273</c:v>
                </c:pt>
                <c:pt idx="83">
                  <c:v>0.09960198647637597</c:v>
                </c:pt>
                <c:pt idx="84">
                  <c:v>0.10033012534795205</c:v>
                </c:pt>
                <c:pt idx="85">
                  <c:v>0.10106891241335347</c:v>
                </c:pt>
                <c:pt idx="86">
                  <c:v>0.10146114851969301</c:v>
                </c:pt>
                <c:pt idx="87">
                  <c:v>0.10185785588546636</c:v>
                </c:pt>
                <c:pt idx="88">
                  <c:v>0.10190472004411077</c:v>
                </c:pt>
                <c:pt idx="89">
                  <c:v>0.1030046978958481</c:v>
                </c:pt>
                <c:pt idx="90">
                  <c:v>0.10236412302748477</c:v>
                </c:pt>
                <c:pt idx="91">
                  <c:v>0.10310758555610988</c:v>
                </c:pt>
                <c:pt idx="92">
                  <c:v>0.10281986413033906</c:v>
                </c:pt>
                <c:pt idx="93">
                  <c:v>0.10287413055899819</c:v>
                </c:pt>
                <c:pt idx="94">
                  <c:v>0.1036326914495227</c:v>
                </c:pt>
                <c:pt idx="95">
                  <c:v>0.10263371511603481</c:v>
                </c:pt>
                <c:pt idx="96">
                  <c:v>0.10374037919525492</c:v>
                </c:pt>
                <c:pt idx="97">
                  <c:v>0.1030981426851767</c:v>
                </c:pt>
                <c:pt idx="98">
                  <c:v>0.10315674078474757</c:v>
                </c:pt>
                <c:pt idx="99">
                  <c:v>0.10320281373424223</c:v>
                </c:pt>
                <c:pt idx="100">
                  <c:v>0.10326705459128149</c:v>
                </c:pt>
                <c:pt idx="101">
                  <c:v>0.10296089197154856</c:v>
                </c:pt>
                <c:pt idx="102">
                  <c:v>0.10337299087381169</c:v>
                </c:pt>
                <c:pt idx="103">
                  <c:v>0.10307176231197701</c:v>
                </c:pt>
                <c:pt idx="104">
                  <c:v>0.10276833109335826</c:v>
                </c:pt>
                <c:pt idx="105">
                  <c:v>0.10353439524504182</c:v>
                </c:pt>
                <c:pt idx="106">
                  <c:v>0.10252033436709596</c:v>
                </c:pt>
                <c:pt idx="107">
                  <c:v>0.10292183234712482</c:v>
                </c:pt>
                <c:pt idx="108">
                  <c:v>0.10298080750692051</c:v>
                </c:pt>
                <c:pt idx="109">
                  <c:v>0.10266634398000818</c:v>
                </c:pt>
                <c:pt idx="110">
                  <c:v>0.10307408476934654</c:v>
                </c:pt>
                <c:pt idx="111">
                  <c:v>0.10241372299283924</c:v>
                </c:pt>
                <c:pt idx="112">
                  <c:v>0.10245981132186799</c:v>
                </c:pt>
                <c:pt idx="113">
                  <c:v>0.10286191795046307</c:v>
                </c:pt>
                <c:pt idx="114">
                  <c:v>0.10219393641261121</c:v>
                </c:pt>
                <c:pt idx="115">
                  <c:v>0.1026042609725053</c:v>
                </c:pt>
                <c:pt idx="116">
                  <c:v>0.1022802754213572</c:v>
                </c:pt>
                <c:pt idx="117">
                  <c:v>0.10233484426577633</c:v>
                </c:pt>
              </c:numCache>
            </c:numRef>
          </c:yVal>
          <c:smooth val="0"/>
        </c:ser>
        <c:axId val="30116854"/>
        <c:axId val="2616231"/>
      </c:scatterChart>
      <c:valAx>
        <c:axId val="30116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6231"/>
        <c:crosses val="autoZero"/>
        <c:crossBetween val="midCat"/>
        <c:dispUnits/>
      </c:valAx>
      <c:valAx>
        <c:axId val="26162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168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"C+V" Observer-to-Star LOS vs Arrival Times  Vmax=.6  C=5  Dist=100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Sheet1!$X$10:$X$90</c:f>
              <c:numCache>
                <c:ptCount val="119"/>
                <c:pt idx="0">
                  <c:v>14.954545425176835</c:v>
                </c:pt>
                <c:pt idx="1">
                  <c:v>15.06924765987403</c:v>
                </c:pt>
                <c:pt idx="2">
                  <c:v>15.183990363255928</c:v>
                </c:pt>
                <c:pt idx="3">
                  <c:v>15.299244921633626</c:v>
                </c:pt>
                <c:pt idx="4">
                  <c:v>15.414101217833514</c:v>
                </c:pt>
                <c:pt idx="5">
                  <c:v>15.529901935078989</c:v>
                </c:pt>
                <c:pt idx="6">
                  <c:v>15.645318690555758</c:v>
                </c:pt>
                <c:pt idx="7">
                  <c:v>15.760791962380209</c:v>
                </c:pt>
                <c:pt idx="8">
                  <c:v>15.877210996652565</c:v>
                </c:pt>
                <c:pt idx="9">
                  <c:v>15.993242767119307</c:v>
                </c:pt>
                <c:pt idx="10">
                  <c:v>16.109792219572125</c:v>
                </c:pt>
                <c:pt idx="11">
                  <c:v>16.226394452855693</c:v>
                </c:pt>
                <c:pt idx="12">
                  <c:v>16.342614509309676</c:v>
                </c:pt>
                <c:pt idx="13">
                  <c:v>16.460243971814496</c:v>
                </c:pt>
                <c:pt idx="14">
                  <c:v>16.57703825424599</c:v>
                </c:pt>
                <c:pt idx="15">
                  <c:v>16.694346980550247</c:v>
                </c:pt>
                <c:pt idx="16">
                  <c:v>16.812174542510842</c:v>
                </c:pt>
                <c:pt idx="17">
                  <c:v>16.92961484294152</c:v>
                </c:pt>
                <c:pt idx="18">
                  <c:v>17.047581828899443</c:v>
                </c:pt>
                <c:pt idx="19">
                  <c:v>17.16560730774349</c:v>
                </c:pt>
                <c:pt idx="20">
                  <c:v>17.283713689217166</c:v>
                </c:pt>
                <c:pt idx="21">
                  <c:v>17.40188556128845</c:v>
                </c:pt>
                <c:pt idx="22">
                  <c:v>17.52102990212996</c:v>
                </c:pt>
                <c:pt idx="23">
                  <c:v>17.63889296183262</c:v>
                </c:pt>
                <c:pt idx="24">
                  <c:v>17.7581891966117</c:v>
                </c:pt>
                <c:pt idx="25">
                  <c:v>17.876652121558593</c:v>
                </c:pt>
                <c:pt idx="26">
                  <c:v>17.995186065053073</c:v>
                </c:pt>
                <c:pt idx="27">
                  <c:v>18.11423878897247</c:v>
                </c:pt>
                <c:pt idx="28">
                  <c:v>18.232449608619145</c:v>
                </c:pt>
                <c:pt idx="29">
                  <c:v>18.351684838900102</c:v>
                </c:pt>
                <c:pt idx="30">
                  <c:v>18.469575181992695</c:v>
                </c:pt>
                <c:pt idx="31">
                  <c:v>18.587549426236535</c:v>
                </c:pt>
                <c:pt idx="32">
                  <c:v>18.7051303843292</c:v>
                </c:pt>
                <c:pt idx="33">
                  <c:v>18.822316954948207</c:v>
                </c:pt>
                <c:pt idx="34">
                  <c:v>18.93864339986546</c:v>
                </c:pt>
                <c:pt idx="35">
                  <c:v>19.054110111613138</c:v>
                </c:pt>
                <c:pt idx="36">
                  <c:v>19.16870497124988</c:v>
                </c:pt>
                <c:pt idx="37">
                  <c:v>19.28196768971359</c:v>
                </c:pt>
                <c:pt idx="38">
                  <c:v>19.392956431814714</c:v>
                </c:pt>
                <c:pt idx="39">
                  <c:v>19.503057156725525</c:v>
                </c:pt>
                <c:pt idx="40">
                  <c:v>19.60949017955142</c:v>
                </c:pt>
                <c:pt idx="41">
                  <c:v>19.714089312695215</c:v>
                </c:pt>
                <c:pt idx="42">
                  <c:v>19.814071543064824</c:v>
                </c:pt>
                <c:pt idx="43">
                  <c:v>19.910364077721773</c:v>
                </c:pt>
                <c:pt idx="44">
                  <c:v>20.001565983093183</c:v>
                </c:pt>
                <c:pt idx="45">
                  <c:v>20.085855222116496</c:v>
                </c:pt>
                <c:pt idx="46">
                  <c:v>20.163696248435514</c:v>
                </c:pt>
                <c:pt idx="47">
                  <c:v>20.232377242892074</c:v>
                </c:pt>
                <c:pt idx="48">
                  <c:v>20.29195717302628</c:v>
                </c:pt>
                <c:pt idx="49">
                  <c:v>20.338890409336887</c:v>
                </c:pt>
                <c:pt idx="50">
                  <c:v>20.37423349833031</c:v>
                </c:pt>
                <c:pt idx="51">
                  <c:v>20.395043758180698</c:v>
                </c:pt>
                <c:pt idx="52">
                  <c:v>20.400265210523106</c:v>
                </c:pt>
                <c:pt idx="53">
                  <c:v>20.391145078932578</c:v>
                </c:pt>
                <c:pt idx="54">
                  <c:v>20.366774838839184</c:v>
                </c:pt>
                <c:pt idx="55">
                  <c:v>20.328485473398768</c:v>
                </c:pt>
                <c:pt idx="56">
                  <c:v>20.27887044803292</c:v>
                </c:pt>
                <c:pt idx="57">
                  <c:v>20.22209259665833</c:v>
                </c:pt>
                <c:pt idx="58">
                  <c:v>20.161290322580644</c:v>
                </c:pt>
                <c:pt idx="59">
                  <c:v>19.942443795292668</c:v>
                </c:pt>
                <c:pt idx="60">
                  <c:v>19.886761473948493</c:v>
                </c:pt>
                <c:pt idx="61">
                  <c:v>19.83800178595694</c:v>
                </c:pt>
                <c:pt idx="62">
                  <c:v>19.79853250437074</c:v>
                </c:pt>
                <c:pt idx="63">
                  <c:v>19.7713718953558</c:v>
                </c:pt>
                <c:pt idx="64">
                  <c:v>19.76128383596401</c:v>
                </c:pt>
                <c:pt idx="65">
                  <c:v>19.755361144516417</c:v>
                </c:pt>
                <c:pt idx="66">
                  <c:v>19.77196370242772</c:v>
                </c:pt>
                <c:pt idx="67">
                  <c:v>19.79842131809269</c:v>
                </c:pt>
                <c:pt idx="68">
                  <c:v>19.83671699533787</c:v>
                </c:pt>
                <c:pt idx="69">
                  <c:v>19.884227036240965</c:v>
                </c:pt>
                <c:pt idx="70">
                  <c:v>19.941574520007467</c:v>
                </c:pt>
                <c:pt idx="71">
                  <c:v>20.005878680754886</c:v>
                </c:pt>
                <c:pt idx="72">
                  <c:v>20.077113308293093</c:v>
                </c:pt>
                <c:pt idx="73">
                  <c:v>20.153168990855857</c:v>
                </c:pt>
                <c:pt idx="74">
                  <c:v>20.23438774542676</c:v>
                </c:pt>
                <c:pt idx="75">
                  <c:v>20.31939306887845</c:v>
                </c:pt>
                <c:pt idx="76">
                  <c:v>20.40713505023863</c:v>
                </c:pt>
                <c:pt idx="77">
                  <c:v>20.498334688633523</c:v>
                </c:pt>
                <c:pt idx="78">
                  <c:v>20.590908333599522</c:v>
                </c:pt>
                <c:pt idx="79">
                  <c:v>20.686260407151504</c:v>
                </c:pt>
                <c:pt idx="80">
                  <c:v>20.782310092460406</c:v>
                </c:pt>
                <c:pt idx="81">
                  <c:v>20.880119524972653</c:v>
                </c:pt>
                <c:pt idx="82">
                  <c:v>20.978993485159165</c:v>
                </c:pt>
                <c:pt idx="83">
                  <c:v>21.07859547163554</c:v>
                </c:pt>
                <c:pt idx="84">
                  <c:v>21.178925596983493</c:v>
                </c:pt>
                <c:pt idx="85">
                  <c:v>21.279994509396847</c:v>
                </c:pt>
                <c:pt idx="86">
                  <c:v>21.38145565791654</c:v>
                </c:pt>
                <c:pt idx="87">
                  <c:v>21.483313513802006</c:v>
                </c:pt>
                <c:pt idx="88">
                  <c:v>21.585218233846117</c:v>
                </c:pt>
                <c:pt idx="89">
                  <c:v>21.688222931741965</c:v>
                </c:pt>
                <c:pt idx="90">
                  <c:v>21.79058705476945</c:v>
                </c:pt>
                <c:pt idx="91">
                  <c:v>21.89369464032556</c:v>
                </c:pt>
                <c:pt idx="92">
                  <c:v>21.9965145044559</c:v>
                </c:pt>
                <c:pt idx="93">
                  <c:v>22.099388635014897</c:v>
                </c:pt>
                <c:pt idx="94">
                  <c:v>22.20302132646442</c:v>
                </c:pt>
                <c:pt idx="95">
                  <c:v>22.305655041580454</c:v>
                </c:pt>
                <c:pt idx="96">
                  <c:v>22.40939542077571</c:v>
                </c:pt>
                <c:pt idx="97">
                  <c:v>22.512493563460886</c:v>
                </c:pt>
                <c:pt idx="98">
                  <c:v>22.615650304245634</c:v>
                </c:pt>
                <c:pt idx="99">
                  <c:v>22.718853117979876</c:v>
                </c:pt>
                <c:pt idx="100">
                  <c:v>22.822120172571157</c:v>
                </c:pt>
                <c:pt idx="101">
                  <c:v>22.925081064542706</c:v>
                </c:pt>
                <c:pt idx="102">
                  <c:v>23.028454055416518</c:v>
                </c:pt>
                <c:pt idx="103">
                  <c:v>23.131525817728495</c:v>
                </c:pt>
                <c:pt idx="104">
                  <c:v>23.234294148821853</c:v>
                </c:pt>
                <c:pt idx="105">
                  <c:v>23.337828544066895</c:v>
                </c:pt>
                <c:pt idx="106">
                  <c:v>23.44034887843399</c:v>
                </c:pt>
                <c:pt idx="107">
                  <c:v>23.543270710781115</c:v>
                </c:pt>
                <c:pt idx="108">
                  <c:v>23.646251518288036</c:v>
                </c:pt>
                <c:pt idx="109">
                  <c:v>23.748917862268044</c:v>
                </c:pt>
                <c:pt idx="110">
                  <c:v>23.85199194703739</c:v>
                </c:pt>
                <c:pt idx="111">
                  <c:v>23.95440567003023</c:v>
                </c:pt>
                <c:pt idx="112">
                  <c:v>24.056865481352098</c:v>
                </c:pt>
                <c:pt idx="113">
                  <c:v>24.15972739930256</c:v>
                </c:pt>
                <c:pt idx="114">
                  <c:v>24.261921335715172</c:v>
                </c:pt>
                <c:pt idx="115">
                  <c:v>24.364525596687677</c:v>
                </c:pt>
                <c:pt idx="116">
                  <c:v>24.466805872109035</c:v>
                </c:pt>
                <c:pt idx="117">
                  <c:v>24.56914071637481</c:v>
                </c:pt>
                <c:pt idx="118">
                  <c:v>24.671510792963534</c:v>
                </c:pt>
              </c:numCache>
            </c:numRef>
          </c:xVal>
          <c:yVal>
            <c:numRef>
              <c:f>Sheet1!$AF$10:$AF$90</c:f>
              <c:numCache>
                <c:ptCount val="119"/>
                <c:pt idx="0">
                  <c:v>178.4306</c:v>
                </c:pt>
                <c:pt idx="1">
                  <c:v>178.4366</c:v>
                </c:pt>
                <c:pt idx="2">
                  <c:v>178.4429</c:v>
                </c:pt>
                <c:pt idx="3">
                  <c:v>178.4495</c:v>
                </c:pt>
                <c:pt idx="4">
                  <c:v>178.4563</c:v>
                </c:pt>
                <c:pt idx="5">
                  <c:v>178.4635</c:v>
                </c:pt>
                <c:pt idx="6">
                  <c:v>178.471</c:v>
                </c:pt>
                <c:pt idx="7">
                  <c:v>178.4789</c:v>
                </c:pt>
                <c:pt idx="8">
                  <c:v>178.487</c:v>
                </c:pt>
                <c:pt idx="9">
                  <c:v>178.4955</c:v>
                </c:pt>
                <c:pt idx="10">
                  <c:v>178.5044</c:v>
                </c:pt>
                <c:pt idx="11">
                  <c:v>178.5137</c:v>
                </c:pt>
                <c:pt idx="12">
                  <c:v>178.5234</c:v>
                </c:pt>
                <c:pt idx="13">
                  <c:v>178.5334</c:v>
                </c:pt>
                <c:pt idx="14">
                  <c:v>178.5439</c:v>
                </c:pt>
                <c:pt idx="15">
                  <c:v>178.5548</c:v>
                </c:pt>
                <c:pt idx="16">
                  <c:v>178.5662</c:v>
                </c:pt>
                <c:pt idx="17">
                  <c:v>178.5781</c:v>
                </c:pt>
                <c:pt idx="18">
                  <c:v>178.5905</c:v>
                </c:pt>
                <c:pt idx="19">
                  <c:v>178.6033</c:v>
                </c:pt>
                <c:pt idx="20">
                  <c:v>178.6168</c:v>
                </c:pt>
                <c:pt idx="21">
                  <c:v>178.6307</c:v>
                </c:pt>
                <c:pt idx="22">
                  <c:v>178.6453</c:v>
                </c:pt>
                <c:pt idx="23">
                  <c:v>178.6605</c:v>
                </c:pt>
                <c:pt idx="24">
                  <c:v>178.6764</c:v>
                </c:pt>
                <c:pt idx="25">
                  <c:v>178.6929</c:v>
                </c:pt>
                <c:pt idx="26">
                  <c:v>178.7101</c:v>
                </c:pt>
                <c:pt idx="27">
                  <c:v>178.7281</c:v>
                </c:pt>
                <c:pt idx="28">
                  <c:v>178.7469</c:v>
                </c:pt>
                <c:pt idx="29">
                  <c:v>178.7665</c:v>
                </c:pt>
                <c:pt idx="30">
                  <c:v>178.787</c:v>
                </c:pt>
                <c:pt idx="31">
                  <c:v>178.8084</c:v>
                </c:pt>
                <c:pt idx="32">
                  <c:v>178.8307</c:v>
                </c:pt>
                <c:pt idx="33">
                  <c:v>178.8541</c:v>
                </c:pt>
                <c:pt idx="34">
                  <c:v>178.8786</c:v>
                </c:pt>
                <c:pt idx="35">
                  <c:v>178.9043</c:v>
                </c:pt>
                <c:pt idx="36">
                  <c:v>178.9312</c:v>
                </c:pt>
                <c:pt idx="37">
                  <c:v>178.9594</c:v>
                </c:pt>
                <c:pt idx="38">
                  <c:v>178.989</c:v>
                </c:pt>
                <c:pt idx="39">
                  <c:v>179.02</c:v>
                </c:pt>
                <c:pt idx="40">
                  <c:v>179.0527</c:v>
                </c:pt>
                <c:pt idx="41">
                  <c:v>179.0869</c:v>
                </c:pt>
                <c:pt idx="42">
                  <c:v>179.123</c:v>
                </c:pt>
                <c:pt idx="43">
                  <c:v>179.161</c:v>
                </c:pt>
                <c:pt idx="44">
                  <c:v>179.2009</c:v>
                </c:pt>
                <c:pt idx="45">
                  <c:v>179.243</c:v>
                </c:pt>
                <c:pt idx="46">
                  <c:v>179.2873</c:v>
                </c:pt>
                <c:pt idx="47">
                  <c:v>179.3339</c:v>
                </c:pt>
                <c:pt idx="48">
                  <c:v>179.383</c:v>
                </c:pt>
                <c:pt idx="49">
                  <c:v>179.4346</c:v>
                </c:pt>
                <c:pt idx="50">
                  <c:v>179.4888</c:v>
                </c:pt>
                <c:pt idx="51">
                  <c:v>179.5455</c:v>
                </c:pt>
                <c:pt idx="52">
                  <c:v>179.6047</c:v>
                </c:pt>
                <c:pt idx="53">
                  <c:v>179.6663</c:v>
                </c:pt>
                <c:pt idx="54">
                  <c:v>179.7301</c:v>
                </c:pt>
                <c:pt idx="55">
                  <c:v>179.7958</c:v>
                </c:pt>
                <c:pt idx="56">
                  <c:v>179.863</c:v>
                </c:pt>
                <c:pt idx="57">
                  <c:v>179.9312</c:v>
                </c:pt>
                <c:pt idx="58">
                  <c:v>180</c:v>
                </c:pt>
                <c:pt idx="59">
                  <c:v>180.0688</c:v>
                </c:pt>
                <c:pt idx="60">
                  <c:v>180.137</c:v>
                </c:pt>
                <c:pt idx="61">
                  <c:v>180.2042</c:v>
                </c:pt>
                <c:pt idx="62">
                  <c:v>180.2699</c:v>
                </c:pt>
                <c:pt idx="63">
                  <c:v>180.3337</c:v>
                </c:pt>
                <c:pt idx="64">
                  <c:v>180.3953</c:v>
                </c:pt>
                <c:pt idx="65">
                  <c:v>180.4545</c:v>
                </c:pt>
                <c:pt idx="66">
                  <c:v>180.5112</c:v>
                </c:pt>
                <c:pt idx="67">
                  <c:v>180.5654</c:v>
                </c:pt>
                <c:pt idx="68">
                  <c:v>180.617</c:v>
                </c:pt>
                <c:pt idx="69">
                  <c:v>180.6661</c:v>
                </c:pt>
                <c:pt idx="70">
                  <c:v>180.7127</c:v>
                </c:pt>
                <c:pt idx="71">
                  <c:v>180.757</c:v>
                </c:pt>
                <c:pt idx="72">
                  <c:v>180.7991</c:v>
                </c:pt>
                <c:pt idx="73">
                  <c:v>180.839</c:v>
                </c:pt>
                <c:pt idx="74">
                  <c:v>180.877</c:v>
                </c:pt>
                <c:pt idx="75">
                  <c:v>180.9131</c:v>
                </c:pt>
                <c:pt idx="76">
                  <c:v>180.9473</c:v>
                </c:pt>
                <c:pt idx="77">
                  <c:v>180.98</c:v>
                </c:pt>
                <c:pt idx="78">
                  <c:v>181.011</c:v>
                </c:pt>
                <c:pt idx="79">
                  <c:v>181.0406</c:v>
                </c:pt>
                <c:pt idx="80">
                  <c:v>181.0688</c:v>
                </c:pt>
                <c:pt idx="81">
                  <c:v>181.0957</c:v>
                </c:pt>
                <c:pt idx="82">
                  <c:v>181.1214</c:v>
                </c:pt>
                <c:pt idx="83">
                  <c:v>181.1459</c:v>
                </c:pt>
                <c:pt idx="84">
                  <c:v>181.1693</c:v>
                </c:pt>
                <c:pt idx="85">
                  <c:v>181.1916</c:v>
                </c:pt>
                <c:pt idx="86">
                  <c:v>181.213</c:v>
                </c:pt>
                <c:pt idx="87">
                  <c:v>181.2335</c:v>
                </c:pt>
                <c:pt idx="88">
                  <c:v>181.2531</c:v>
                </c:pt>
                <c:pt idx="89">
                  <c:v>181.2719</c:v>
                </c:pt>
                <c:pt idx="90">
                  <c:v>181.2899</c:v>
                </c:pt>
                <c:pt idx="91">
                  <c:v>181.3071</c:v>
                </c:pt>
                <c:pt idx="92">
                  <c:v>181.3236</c:v>
                </c:pt>
                <c:pt idx="93">
                  <c:v>181.3395</c:v>
                </c:pt>
                <c:pt idx="94">
                  <c:v>181.3547</c:v>
                </c:pt>
                <c:pt idx="95">
                  <c:v>181.3693</c:v>
                </c:pt>
                <c:pt idx="96">
                  <c:v>181.3832</c:v>
                </c:pt>
                <c:pt idx="97">
                  <c:v>181.3967</c:v>
                </c:pt>
                <c:pt idx="98">
                  <c:v>181.4095</c:v>
                </c:pt>
                <c:pt idx="99">
                  <c:v>181.4219</c:v>
                </c:pt>
                <c:pt idx="100">
                  <c:v>181.4338</c:v>
                </c:pt>
                <c:pt idx="101">
                  <c:v>181.4452</c:v>
                </c:pt>
                <c:pt idx="102">
                  <c:v>181.4561</c:v>
                </c:pt>
                <c:pt idx="103">
                  <c:v>181.4666</c:v>
                </c:pt>
                <c:pt idx="104">
                  <c:v>181.4766</c:v>
                </c:pt>
                <c:pt idx="105">
                  <c:v>181.4863</c:v>
                </c:pt>
                <c:pt idx="106">
                  <c:v>181.4956</c:v>
                </c:pt>
                <c:pt idx="107">
                  <c:v>181.5045</c:v>
                </c:pt>
                <c:pt idx="108">
                  <c:v>181.513</c:v>
                </c:pt>
                <c:pt idx="109">
                  <c:v>181.5211</c:v>
                </c:pt>
                <c:pt idx="110">
                  <c:v>181.529</c:v>
                </c:pt>
                <c:pt idx="111">
                  <c:v>181.5365</c:v>
                </c:pt>
                <c:pt idx="112">
                  <c:v>181.5437</c:v>
                </c:pt>
                <c:pt idx="113">
                  <c:v>181.5505</c:v>
                </c:pt>
                <c:pt idx="114">
                  <c:v>181.5571</c:v>
                </c:pt>
                <c:pt idx="115">
                  <c:v>181.5634</c:v>
                </c:pt>
                <c:pt idx="116">
                  <c:v>181.5694</c:v>
                </c:pt>
                <c:pt idx="117">
                  <c:v>181.5751</c:v>
                </c:pt>
                <c:pt idx="118">
                  <c:v>181.5806</c:v>
                </c:pt>
              </c:numCache>
            </c:numRef>
          </c:yVal>
          <c:smooth val="0"/>
        </c:ser>
        <c:axId val="21794180"/>
        <c:axId val="61929893"/>
      </c:scatterChart>
      <c:valAx>
        <c:axId val="21794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"C+V" Arrival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929893"/>
        <c:crosses val="autoZero"/>
        <c:crossBetween val="midCat"/>
        <c:dispUnits/>
      </c:valAx>
      <c:valAx>
        <c:axId val="61929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LOS Angles in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7941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"C" Observer-to-Star LOS vs Arrival Times  Vmax=.6  C=5  Dist=100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Sheet1!$T$10:$T$90</c:f>
              <c:numCache>
                <c:ptCount val="119"/>
                <c:pt idx="0">
                  <c:v>13.859440434399044</c:v>
                </c:pt>
                <c:pt idx="1">
                  <c:v>13.964758319365227</c:v>
                </c:pt>
                <c:pt idx="2">
                  <c:v>14.0701175771946</c:v>
                </c:pt>
                <c:pt idx="3">
                  <c:v>14.175520268517424</c:v>
                </c:pt>
                <c:pt idx="4">
                  <c:v>14.280964321295235</c:v>
                </c:pt>
                <c:pt idx="5">
                  <c:v>14.386453743834004</c:v>
                </c:pt>
                <c:pt idx="6">
                  <c:v>14.491986519112288</c:v>
                </c:pt>
                <c:pt idx="7">
                  <c:v>14.597562630847607</c:v>
                </c:pt>
                <c:pt idx="8">
                  <c:v>14.703186063390255</c:v>
                </c:pt>
                <c:pt idx="9">
                  <c:v>14.80885477676519</c:v>
                </c:pt>
                <c:pt idx="10">
                  <c:v>14.91457080949986</c:v>
                </c:pt>
                <c:pt idx="11">
                  <c:v>15.020334097975724</c:v>
                </c:pt>
                <c:pt idx="12">
                  <c:v>15.126142632002333</c:v>
                </c:pt>
                <c:pt idx="13">
                  <c:v>15.232002427308384</c:v>
                </c:pt>
                <c:pt idx="14">
                  <c:v>15.337909425900813</c:v>
                </c:pt>
                <c:pt idx="15">
                  <c:v>15.443865621947996</c:v>
                </c:pt>
                <c:pt idx="16">
                  <c:v>15.549873011200148</c:v>
                </c:pt>
                <c:pt idx="17">
                  <c:v>15.655929542346316</c:v>
                </c:pt>
                <c:pt idx="18">
                  <c:v>15.762037240051647</c:v>
                </c:pt>
                <c:pt idx="19">
                  <c:v>15.86819603382868</c:v>
                </c:pt>
                <c:pt idx="20">
                  <c:v>15.974405953277788</c:v>
                </c:pt>
                <c:pt idx="21">
                  <c:v>16.080666958361643</c:v>
                </c:pt>
                <c:pt idx="22">
                  <c:v>16.186983012944747</c:v>
                </c:pt>
                <c:pt idx="23">
                  <c:v>16.293348109193452</c:v>
                </c:pt>
                <c:pt idx="24">
                  <c:v>16.399768242182333</c:v>
                </c:pt>
                <c:pt idx="25">
                  <c:v>16.506239389016077</c:v>
                </c:pt>
                <c:pt idx="26">
                  <c:v>16.61276153185406</c:v>
                </c:pt>
                <c:pt idx="27">
                  <c:v>16.71933661442955</c:v>
                </c:pt>
                <c:pt idx="28">
                  <c:v>16.82596060678534</c:v>
                </c:pt>
                <c:pt idx="29">
                  <c:v>16.932637674544154</c:v>
                </c:pt>
                <c:pt idx="30">
                  <c:v>17.039361598334256</c:v>
                </c:pt>
                <c:pt idx="31">
                  <c:v>17.146132444830656</c:v>
                </c:pt>
                <c:pt idx="32">
                  <c:v>17.252948200739755</c:v>
                </c:pt>
                <c:pt idx="33">
                  <c:v>17.359806864551025</c:v>
                </c:pt>
                <c:pt idx="34">
                  <c:v>17.466704428061846</c:v>
                </c:pt>
                <c:pt idx="35">
                  <c:v>17.573636917376245</c:v>
                </c:pt>
                <c:pt idx="36">
                  <c:v>17.680600336160676</c:v>
                </c:pt>
                <c:pt idx="37">
                  <c:v>17.78758872574722</c:v>
                </c:pt>
                <c:pt idx="38">
                  <c:v>17.894592093993182</c:v>
                </c:pt>
                <c:pt idx="39">
                  <c:v>18.001606509342707</c:v>
                </c:pt>
                <c:pt idx="40">
                  <c:v>18.108616048795056</c:v>
                </c:pt>
                <c:pt idx="41">
                  <c:v>18.21561280192583</c:v>
                </c:pt>
                <c:pt idx="42">
                  <c:v>18.32257686166385</c:v>
                </c:pt>
                <c:pt idx="43">
                  <c:v>18.42949240591551</c:v>
                </c:pt>
                <c:pt idx="44">
                  <c:v>18.536337579847412</c:v>
                </c:pt>
                <c:pt idx="45">
                  <c:v>18.64308264845222</c:v>
                </c:pt>
                <c:pt idx="46">
                  <c:v>18.749699870184013</c:v>
                </c:pt>
                <c:pt idx="47">
                  <c:v>18.85614959758901</c:v>
                </c:pt>
                <c:pt idx="48">
                  <c:v>18.962392236851073</c:v>
                </c:pt>
                <c:pt idx="49">
                  <c:v>19.068372271504657</c:v>
                </c:pt>
                <c:pt idx="50">
                  <c:v>19.174038247727072</c:v>
                </c:pt>
                <c:pt idx="51">
                  <c:v>19.279324828293575</c:v>
                </c:pt>
                <c:pt idx="52">
                  <c:v>19.38416070572302</c:v>
                </c:pt>
                <c:pt idx="53">
                  <c:v>19.488478636841272</c:v>
                </c:pt>
                <c:pt idx="54">
                  <c:v>19.592205397169067</c:v>
                </c:pt>
                <c:pt idx="55">
                  <c:v>19.695271727135893</c:v>
                </c:pt>
                <c:pt idx="56">
                  <c:v>19.79761828673685</c:v>
                </c:pt>
                <c:pt idx="57">
                  <c:v>19.89920360014368</c:v>
                </c:pt>
                <c:pt idx="58">
                  <c:v>20</c:v>
                </c:pt>
                <c:pt idx="59">
                  <c:v>20.09920360014368</c:v>
                </c:pt>
                <c:pt idx="60">
                  <c:v>20.197618286736848</c:v>
                </c:pt>
                <c:pt idx="61">
                  <c:v>20.295271727135894</c:v>
                </c:pt>
                <c:pt idx="62">
                  <c:v>20.392205397169064</c:v>
                </c:pt>
                <c:pt idx="63">
                  <c:v>20.488478636841272</c:v>
                </c:pt>
                <c:pt idx="64">
                  <c:v>20.5841787056161</c:v>
                </c:pt>
                <c:pt idx="65">
                  <c:v>20.679324828293574</c:v>
                </c:pt>
                <c:pt idx="66">
                  <c:v>20.774038247727074</c:v>
                </c:pt>
                <c:pt idx="67">
                  <c:v>20.868372271504654</c:v>
                </c:pt>
                <c:pt idx="68">
                  <c:v>20.962392236851073</c:v>
                </c:pt>
                <c:pt idx="69">
                  <c:v>21.056149597589013</c:v>
                </c:pt>
                <c:pt idx="70">
                  <c:v>21.149699870184012</c:v>
                </c:pt>
                <c:pt idx="71">
                  <c:v>21.243082648452223</c:v>
                </c:pt>
                <c:pt idx="72">
                  <c:v>21.33633757984741</c:v>
                </c:pt>
                <c:pt idx="73">
                  <c:v>21.42949240591551</c:v>
                </c:pt>
                <c:pt idx="74">
                  <c:v>21.522576861663854</c:v>
                </c:pt>
                <c:pt idx="75">
                  <c:v>21.615612801925828</c:v>
                </c:pt>
                <c:pt idx="76">
                  <c:v>21.708616048795058</c:v>
                </c:pt>
                <c:pt idx="77">
                  <c:v>21.801606509342704</c:v>
                </c:pt>
                <c:pt idx="78">
                  <c:v>21.894592093993182</c:v>
                </c:pt>
                <c:pt idx="79">
                  <c:v>21.987588725747223</c:v>
                </c:pt>
                <c:pt idx="80">
                  <c:v>22.080600336160675</c:v>
                </c:pt>
                <c:pt idx="81">
                  <c:v>22.173636917376246</c:v>
                </c:pt>
                <c:pt idx="82">
                  <c:v>22.266704428061843</c:v>
                </c:pt>
                <c:pt idx="83">
                  <c:v>22.359806864551025</c:v>
                </c:pt>
                <c:pt idx="84">
                  <c:v>22.45294820073976</c:v>
                </c:pt>
                <c:pt idx="85">
                  <c:v>22.546132444830654</c:v>
                </c:pt>
                <c:pt idx="86">
                  <c:v>22.639361598334258</c:v>
                </c:pt>
                <c:pt idx="87">
                  <c:v>22.73263767454415</c:v>
                </c:pt>
                <c:pt idx="88">
                  <c:v>22.825960676154686</c:v>
                </c:pt>
                <c:pt idx="89">
                  <c:v>22.919336614429554</c:v>
                </c:pt>
                <c:pt idx="90">
                  <c:v>23.012761531854057</c:v>
                </c:pt>
                <c:pt idx="91">
                  <c:v>23.10623938901608</c:v>
                </c:pt>
                <c:pt idx="92">
                  <c:v>23.19976824218233</c:v>
                </c:pt>
                <c:pt idx="93">
                  <c:v>23.293348109193452</c:v>
                </c:pt>
                <c:pt idx="94">
                  <c:v>23.38698301294475</c:v>
                </c:pt>
                <c:pt idx="95">
                  <c:v>23.480666958361642</c:v>
                </c:pt>
                <c:pt idx="96">
                  <c:v>23.57440595327779</c:v>
                </c:pt>
                <c:pt idx="97">
                  <c:v>23.66819603382868</c:v>
                </c:pt>
                <c:pt idx="98">
                  <c:v>23.762037240051647</c:v>
                </c:pt>
                <c:pt idx="99">
                  <c:v>23.855929542346317</c:v>
                </c:pt>
                <c:pt idx="100">
                  <c:v>23.949873011200147</c:v>
                </c:pt>
                <c:pt idx="101">
                  <c:v>24.043865621947997</c:v>
                </c:pt>
                <c:pt idx="102">
                  <c:v>24.137909425900816</c:v>
                </c:pt>
                <c:pt idx="103">
                  <c:v>24.232002427308384</c:v>
                </c:pt>
                <c:pt idx="104">
                  <c:v>24.32614263200233</c:v>
                </c:pt>
                <c:pt idx="105">
                  <c:v>24.420334097975722</c:v>
                </c:pt>
                <c:pt idx="106">
                  <c:v>24.514570809499862</c:v>
                </c:pt>
                <c:pt idx="107">
                  <c:v>24.60885477676519</c:v>
                </c:pt>
                <c:pt idx="108">
                  <c:v>24.703186063390255</c:v>
                </c:pt>
                <c:pt idx="109">
                  <c:v>24.797562630847608</c:v>
                </c:pt>
                <c:pt idx="110">
                  <c:v>24.891986519112287</c:v>
                </c:pt>
                <c:pt idx="111">
                  <c:v>24.986453743834005</c:v>
                </c:pt>
                <c:pt idx="112">
                  <c:v>25.080964321295234</c:v>
                </c:pt>
                <c:pt idx="113">
                  <c:v>25.175520268517424</c:v>
                </c:pt>
                <c:pt idx="114">
                  <c:v>25.270117577194597</c:v>
                </c:pt>
                <c:pt idx="115">
                  <c:v>25.364758319365226</c:v>
                </c:pt>
                <c:pt idx="116">
                  <c:v>25.459440434399045</c:v>
                </c:pt>
                <c:pt idx="117">
                  <c:v>25.55416399612011</c:v>
                </c:pt>
                <c:pt idx="118">
                  <c:v>25.648928971393126</c:v>
                </c:pt>
              </c:numCache>
            </c:numRef>
          </c:xVal>
          <c:yVal>
            <c:numRef>
              <c:f>Sheet1!$U$10:$U$90</c:f>
              <c:numCache>
                <c:ptCount val="119"/>
                <c:pt idx="0">
                  <c:v>178.4306</c:v>
                </c:pt>
                <c:pt idx="1">
                  <c:v>178.4366</c:v>
                </c:pt>
                <c:pt idx="2">
                  <c:v>178.4429</c:v>
                </c:pt>
                <c:pt idx="3">
                  <c:v>178.4495</c:v>
                </c:pt>
                <c:pt idx="4">
                  <c:v>178.4563</c:v>
                </c:pt>
                <c:pt idx="5">
                  <c:v>178.4635</c:v>
                </c:pt>
                <c:pt idx="6">
                  <c:v>178.471</c:v>
                </c:pt>
                <c:pt idx="7">
                  <c:v>178.4789</c:v>
                </c:pt>
                <c:pt idx="8">
                  <c:v>178.487</c:v>
                </c:pt>
                <c:pt idx="9">
                  <c:v>178.4955</c:v>
                </c:pt>
                <c:pt idx="10">
                  <c:v>178.5044</c:v>
                </c:pt>
                <c:pt idx="11">
                  <c:v>178.5137</c:v>
                </c:pt>
                <c:pt idx="12">
                  <c:v>178.5234</c:v>
                </c:pt>
                <c:pt idx="13">
                  <c:v>178.5334</c:v>
                </c:pt>
                <c:pt idx="14">
                  <c:v>178.5439</c:v>
                </c:pt>
                <c:pt idx="15">
                  <c:v>178.5548</c:v>
                </c:pt>
                <c:pt idx="16">
                  <c:v>178.5662</c:v>
                </c:pt>
                <c:pt idx="17">
                  <c:v>178.5781</c:v>
                </c:pt>
                <c:pt idx="18">
                  <c:v>178.5905</c:v>
                </c:pt>
                <c:pt idx="19">
                  <c:v>178.6033</c:v>
                </c:pt>
                <c:pt idx="20">
                  <c:v>178.6168</c:v>
                </c:pt>
                <c:pt idx="21">
                  <c:v>178.6307</c:v>
                </c:pt>
                <c:pt idx="22">
                  <c:v>178.6453</c:v>
                </c:pt>
                <c:pt idx="23">
                  <c:v>178.6605</c:v>
                </c:pt>
                <c:pt idx="24">
                  <c:v>178.6764</c:v>
                </c:pt>
                <c:pt idx="25">
                  <c:v>178.6929</c:v>
                </c:pt>
                <c:pt idx="26">
                  <c:v>178.7101</c:v>
                </c:pt>
                <c:pt idx="27">
                  <c:v>178.7281</c:v>
                </c:pt>
                <c:pt idx="28">
                  <c:v>178.7469</c:v>
                </c:pt>
                <c:pt idx="29">
                  <c:v>178.7665</c:v>
                </c:pt>
                <c:pt idx="30">
                  <c:v>178.787</c:v>
                </c:pt>
                <c:pt idx="31">
                  <c:v>178.8084</c:v>
                </c:pt>
                <c:pt idx="32">
                  <c:v>178.8307</c:v>
                </c:pt>
                <c:pt idx="33">
                  <c:v>178.8541</c:v>
                </c:pt>
                <c:pt idx="34">
                  <c:v>178.8786</c:v>
                </c:pt>
                <c:pt idx="35">
                  <c:v>178.9043</c:v>
                </c:pt>
                <c:pt idx="36">
                  <c:v>178.9312</c:v>
                </c:pt>
                <c:pt idx="37">
                  <c:v>178.9594</c:v>
                </c:pt>
                <c:pt idx="38">
                  <c:v>178.989</c:v>
                </c:pt>
                <c:pt idx="39">
                  <c:v>179.02</c:v>
                </c:pt>
                <c:pt idx="40">
                  <c:v>179.0527</c:v>
                </c:pt>
                <c:pt idx="41">
                  <c:v>179.0869</c:v>
                </c:pt>
                <c:pt idx="42">
                  <c:v>179.123</c:v>
                </c:pt>
                <c:pt idx="43">
                  <c:v>179.161</c:v>
                </c:pt>
                <c:pt idx="44">
                  <c:v>179.2009</c:v>
                </c:pt>
                <c:pt idx="45">
                  <c:v>179.243</c:v>
                </c:pt>
                <c:pt idx="46">
                  <c:v>179.2873</c:v>
                </c:pt>
                <c:pt idx="47">
                  <c:v>179.3339</c:v>
                </c:pt>
                <c:pt idx="48">
                  <c:v>179.383</c:v>
                </c:pt>
                <c:pt idx="49">
                  <c:v>179.4346</c:v>
                </c:pt>
                <c:pt idx="50">
                  <c:v>179.4888</c:v>
                </c:pt>
                <c:pt idx="51">
                  <c:v>179.5455</c:v>
                </c:pt>
                <c:pt idx="52">
                  <c:v>179.6047</c:v>
                </c:pt>
                <c:pt idx="53">
                  <c:v>179.6663</c:v>
                </c:pt>
                <c:pt idx="54">
                  <c:v>179.7301</c:v>
                </c:pt>
                <c:pt idx="55">
                  <c:v>179.7958</c:v>
                </c:pt>
                <c:pt idx="56">
                  <c:v>179.863</c:v>
                </c:pt>
                <c:pt idx="57">
                  <c:v>179.9312</c:v>
                </c:pt>
                <c:pt idx="58">
                  <c:v>180</c:v>
                </c:pt>
                <c:pt idx="59">
                  <c:v>180.0688</c:v>
                </c:pt>
                <c:pt idx="60">
                  <c:v>180.137</c:v>
                </c:pt>
                <c:pt idx="61">
                  <c:v>180.2042</c:v>
                </c:pt>
                <c:pt idx="62">
                  <c:v>180.2699</c:v>
                </c:pt>
                <c:pt idx="63">
                  <c:v>180.3337</c:v>
                </c:pt>
                <c:pt idx="64">
                  <c:v>180.3953</c:v>
                </c:pt>
                <c:pt idx="65">
                  <c:v>180.4545</c:v>
                </c:pt>
                <c:pt idx="66">
                  <c:v>180.5112</c:v>
                </c:pt>
                <c:pt idx="67">
                  <c:v>180.5654</c:v>
                </c:pt>
                <c:pt idx="68">
                  <c:v>180.617</c:v>
                </c:pt>
                <c:pt idx="69">
                  <c:v>180.6661</c:v>
                </c:pt>
                <c:pt idx="70">
                  <c:v>180.7127</c:v>
                </c:pt>
                <c:pt idx="71">
                  <c:v>180.757</c:v>
                </c:pt>
                <c:pt idx="72">
                  <c:v>180.7991</c:v>
                </c:pt>
                <c:pt idx="73">
                  <c:v>180.839</c:v>
                </c:pt>
                <c:pt idx="74">
                  <c:v>180.877</c:v>
                </c:pt>
                <c:pt idx="75">
                  <c:v>180.9131</c:v>
                </c:pt>
                <c:pt idx="76">
                  <c:v>180.9473</c:v>
                </c:pt>
                <c:pt idx="77">
                  <c:v>180.98</c:v>
                </c:pt>
                <c:pt idx="78">
                  <c:v>181.011</c:v>
                </c:pt>
                <c:pt idx="79">
                  <c:v>181.0406</c:v>
                </c:pt>
                <c:pt idx="80">
                  <c:v>181.0688</c:v>
                </c:pt>
                <c:pt idx="81">
                  <c:v>181.0957</c:v>
                </c:pt>
                <c:pt idx="82">
                  <c:v>181.1214</c:v>
                </c:pt>
                <c:pt idx="83">
                  <c:v>181.1459</c:v>
                </c:pt>
                <c:pt idx="84">
                  <c:v>181.1693</c:v>
                </c:pt>
                <c:pt idx="85">
                  <c:v>181.1916</c:v>
                </c:pt>
                <c:pt idx="86">
                  <c:v>181.213</c:v>
                </c:pt>
                <c:pt idx="87">
                  <c:v>181.2335</c:v>
                </c:pt>
                <c:pt idx="88">
                  <c:v>181.2531</c:v>
                </c:pt>
                <c:pt idx="89">
                  <c:v>181.2719</c:v>
                </c:pt>
                <c:pt idx="90">
                  <c:v>181.2899</c:v>
                </c:pt>
                <c:pt idx="91">
                  <c:v>181.3071</c:v>
                </c:pt>
                <c:pt idx="92">
                  <c:v>181.3236</c:v>
                </c:pt>
                <c:pt idx="93">
                  <c:v>181.3395</c:v>
                </c:pt>
                <c:pt idx="94">
                  <c:v>181.3547</c:v>
                </c:pt>
                <c:pt idx="95">
                  <c:v>181.3693</c:v>
                </c:pt>
                <c:pt idx="96">
                  <c:v>181.3832</c:v>
                </c:pt>
                <c:pt idx="97">
                  <c:v>181.3967</c:v>
                </c:pt>
                <c:pt idx="98">
                  <c:v>181.4095</c:v>
                </c:pt>
                <c:pt idx="99">
                  <c:v>181.4219</c:v>
                </c:pt>
                <c:pt idx="100">
                  <c:v>181.4338</c:v>
                </c:pt>
                <c:pt idx="101">
                  <c:v>181.4452</c:v>
                </c:pt>
                <c:pt idx="102">
                  <c:v>181.4561</c:v>
                </c:pt>
                <c:pt idx="103">
                  <c:v>181.4666</c:v>
                </c:pt>
                <c:pt idx="104">
                  <c:v>181.4766</c:v>
                </c:pt>
                <c:pt idx="105">
                  <c:v>181.4863</c:v>
                </c:pt>
                <c:pt idx="106">
                  <c:v>181.4956</c:v>
                </c:pt>
                <c:pt idx="107">
                  <c:v>181.5045</c:v>
                </c:pt>
                <c:pt idx="108">
                  <c:v>181.513</c:v>
                </c:pt>
                <c:pt idx="109">
                  <c:v>181.5211</c:v>
                </c:pt>
                <c:pt idx="110">
                  <c:v>181.529</c:v>
                </c:pt>
                <c:pt idx="111">
                  <c:v>181.5365</c:v>
                </c:pt>
                <c:pt idx="112">
                  <c:v>181.5437</c:v>
                </c:pt>
                <c:pt idx="113">
                  <c:v>181.5505</c:v>
                </c:pt>
                <c:pt idx="114">
                  <c:v>181.5571</c:v>
                </c:pt>
                <c:pt idx="115">
                  <c:v>181.5634</c:v>
                </c:pt>
                <c:pt idx="116">
                  <c:v>181.5694</c:v>
                </c:pt>
                <c:pt idx="117">
                  <c:v>181.5751</c:v>
                </c:pt>
                <c:pt idx="118">
                  <c:v>181.5806</c:v>
                </c:pt>
              </c:numCache>
            </c:numRef>
          </c:yVal>
          <c:smooth val="0"/>
        </c:ser>
        <c:axId val="20498126"/>
        <c:axId val="50265407"/>
      </c:scatterChart>
      <c:valAx>
        <c:axId val="20498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"C" Arrival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65407"/>
        <c:crosses val="autoZero"/>
        <c:crossBetween val="midCat"/>
        <c:dispUnits/>
      </c:valAx>
      <c:valAx>
        <c:axId val="50265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LOS Angles in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4981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"C" Observed Frequency vs Time  Vmax=.6  C=5  Dist=100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9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  <c:pt idx="118">
                  <c:v>6</c:v>
                </c:pt>
              </c:strCache>
            </c:strRef>
          </c:xVal>
          <c:yVal>
            <c:numRef>
              <c:f>Sheet1!$W$10:$W$90</c:f>
              <c:numCache>
                <c:ptCount val="119"/>
                <c:pt idx="0">
                  <c:v>9.498801596521247</c:v>
                </c:pt>
                <c:pt idx="1">
                  <c:v>9.495063448350596</c:v>
                </c:pt>
                <c:pt idx="2">
                  <c:v>9.49133489170441</c:v>
                </c:pt>
                <c:pt idx="3">
                  <c:v>9.487423778746093</c:v>
                </c:pt>
                <c:pt idx="4">
                  <c:v>9.483702244518005</c:v>
                </c:pt>
                <c:pt idx="5">
                  <c:v>9.479623415631897</c:v>
                </c:pt>
                <c:pt idx="6">
                  <c:v>9.475729197522307</c:v>
                </c:pt>
                <c:pt idx="7">
                  <c:v>9.471839638374039</c:v>
                </c:pt>
                <c:pt idx="8">
                  <c:v>9.467596118846282</c:v>
                </c:pt>
                <c:pt idx="9">
                  <c:v>9.463539093655834</c:v>
                </c:pt>
                <c:pt idx="10">
                  <c:v>9.459303136259628</c:v>
                </c:pt>
                <c:pt idx="11">
                  <c:v>9.455076656662532</c:v>
                </c:pt>
                <c:pt idx="12">
                  <c:v>9.451033503105853</c:v>
                </c:pt>
                <c:pt idx="13">
                  <c:v>9.446456958554501</c:v>
                </c:pt>
                <c:pt idx="14">
                  <c:v>9.442246624780516</c:v>
                </c:pt>
                <c:pt idx="15">
                  <c:v>9.43786241207352</c:v>
                </c:pt>
                <c:pt idx="16">
                  <c:v>9.433304669180853</c:v>
                </c:pt>
                <c:pt idx="17">
                  <c:v>9.428933694067318</c:v>
                </c:pt>
                <c:pt idx="18">
                  <c:v>9.424386935404728</c:v>
                </c:pt>
                <c:pt idx="19">
                  <c:v>9.419850814246463</c:v>
                </c:pt>
                <c:pt idx="20">
                  <c:v>9.41531643359506</c:v>
                </c:pt>
                <c:pt idx="21">
                  <c:v>9.410789962045415</c:v>
                </c:pt>
                <c:pt idx="22">
                  <c:v>9.405917139431955</c:v>
                </c:pt>
                <c:pt idx="23">
                  <c:v>9.401580361115618</c:v>
                </c:pt>
                <c:pt idx="24">
                  <c:v>9.39671819527315</c:v>
                </c:pt>
                <c:pt idx="25">
                  <c:v>9.392215917064458</c:v>
                </c:pt>
                <c:pt idx="26">
                  <c:v>9.387719523451427</c:v>
                </c:pt>
                <c:pt idx="27">
                  <c:v>9.383056300159556</c:v>
                </c:pt>
                <c:pt idx="28">
                  <c:v>9.378752172992536</c:v>
                </c:pt>
                <c:pt idx="29">
                  <c:v>9.374085930641685</c:v>
                </c:pt>
                <c:pt idx="30">
                  <c:v>9.369970335486641</c:v>
                </c:pt>
                <c:pt idx="31">
                  <c:v>9.365852503882923</c:v>
                </c:pt>
                <c:pt idx="32">
                  <c:v>9.361914742718287</c:v>
                </c:pt>
                <c:pt idx="33">
                  <c:v>9.358155570484824</c:v>
                </c:pt>
                <c:pt idx="34">
                  <c:v>9.354750166020194</c:v>
                </c:pt>
                <c:pt idx="35">
                  <c:v>9.35169476004467</c:v>
                </c:pt>
                <c:pt idx="36">
                  <c:v>9.348990630295278</c:v>
                </c:pt>
                <c:pt idx="37">
                  <c:v>9.346808601050041</c:v>
                </c:pt>
                <c:pt idx="38">
                  <c:v>9.345500206137052</c:v>
                </c:pt>
                <c:pt idx="39">
                  <c:v>9.344535469673424</c:v>
                </c:pt>
                <c:pt idx="40">
                  <c:v>9.344961254087963</c:v>
                </c:pt>
                <c:pt idx="41">
                  <c:v>9.346077995262062</c:v>
                </c:pt>
                <c:pt idx="42">
                  <c:v>9.348934608963177</c:v>
                </c:pt>
                <c:pt idx="43">
                  <c:v>9.353176911733089</c:v>
                </c:pt>
                <c:pt idx="44">
                  <c:v>9.359337096847778</c:v>
                </c:pt>
                <c:pt idx="45">
                  <c:v>9.36811426579521</c:v>
                </c:pt>
                <c:pt idx="46">
                  <c:v>9.379347761617876</c:v>
                </c:pt>
                <c:pt idx="47">
                  <c:v>9.394105784746845</c:v>
                </c:pt>
                <c:pt idx="48">
                  <c:v>9.412416774900965</c:v>
                </c:pt>
                <c:pt idx="49">
                  <c:v>9.435739507622294</c:v>
                </c:pt>
                <c:pt idx="50">
                  <c:v>9.4637842354772</c:v>
                </c:pt>
                <c:pt idx="51">
                  <c:v>9.497886574142878</c:v>
                </c:pt>
                <c:pt idx="52">
                  <c:v>9.538719229712287</c:v>
                </c:pt>
                <c:pt idx="53">
                  <c:v>9.58607968237426</c:v>
                </c:pt>
                <c:pt idx="54">
                  <c:v>9.640713706278097</c:v>
                </c:pt>
                <c:pt idx="55">
                  <c:v>9.70248965226447</c:v>
                </c:pt>
                <c:pt idx="56">
                  <c:v>9.770724134733438</c:v>
                </c:pt>
                <c:pt idx="57">
                  <c:v>9.84394265729333</c:v>
                </c:pt>
                <c:pt idx="58">
                  <c:v>9.920989255820993</c:v>
                </c:pt>
                <c:pt idx="59">
                  <c:v>10.080279330101424</c:v>
                </c:pt>
                <c:pt idx="60">
                  <c:v>10.161085043473964</c:v>
                </c:pt>
                <c:pt idx="61">
                  <c:v>10.240294616489168</c:v>
                </c:pt>
                <c:pt idx="62">
                  <c:v>10.316332804254754</c:v>
                </c:pt>
                <c:pt idx="63">
                  <c:v>10.387102411893633</c:v>
                </c:pt>
                <c:pt idx="64">
                  <c:v>10.449313284746834</c:v>
                </c:pt>
                <c:pt idx="65">
                  <c:v>10.510149776568452</c:v>
                </c:pt>
                <c:pt idx="66">
                  <c:v>10.558165949251977</c:v>
                </c:pt>
                <c:pt idx="67">
                  <c:v>10.600629125688355</c:v>
                </c:pt>
                <c:pt idx="68">
                  <c:v>10.636038806390463</c:v>
                </c:pt>
                <c:pt idx="69">
                  <c:v>10.665829244010997</c:v>
                </c:pt>
                <c:pt idx="70">
                  <c:v>10.689439723272946</c:v>
                </c:pt>
                <c:pt idx="71">
                  <c:v>10.708612642984706</c:v>
                </c:pt>
                <c:pt idx="72">
                  <c:v>10.723293503507037</c:v>
                </c:pt>
                <c:pt idx="73">
                  <c:v>10.73481688719966</c:v>
                </c:pt>
                <c:pt idx="74">
                  <c:v>10.742932232461364</c:v>
                </c:pt>
                <c:pt idx="75">
                  <c:v>10.748534353328056</c:v>
                </c:pt>
                <c:pt idx="76">
                  <c:v>10.752312781144903</c:v>
                </c:pt>
                <c:pt idx="77">
                  <c:v>10.753791239560734</c:v>
                </c:pt>
                <c:pt idx="78">
                  <c:v>10.75435513750744</c:v>
                </c:pt>
                <c:pt idx="79">
                  <c:v>10.75307762376622</c:v>
                </c:pt>
                <c:pt idx="80">
                  <c:v>10.751345940091081</c:v>
                </c:pt>
                <c:pt idx="81">
                  <c:v>10.748460303834037</c:v>
                </c:pt>
                <c:pt idx="82">
                  <c:v>10.744888228269375</c:v>
                </c:pt>
                <c:pt idx="83">
                  <c:v>10.74085746527362</c:v>
                </c:pt>
                <c:pt idx="84">
                  <c:v>10.73637163604452</c:v>
                </c:pt>
                <c:pt idx="85">
                  <c:v>10.73142793350942</c:v>
                </c:pt>
                <c:pt idx="86">
                  <c:v>10.726258497684919</c:v>
                </c:pt>
                <c:pt idx="87">
                  <c:v>10.720862633091107</c:v>
                </c:pt>
                <c:pt idx="88">
                  <c:v>10.715471885198202</c:v>
                </c:pt>
                <c:pt idx="89">
                  <c:v>10.709397072469935</c:v>
                </c:pt>
                <c:pt idx="90">
                  <c:v>10.703782540756338</c:v>
                </c:pt>
                <c:pt idx="91">
                  <c:v>10.697720619191562</c:v>
                </c:pt>
                <c:pt idx="92">
                  <c:v>10.691887755989672</c:v>
                </c:pt>
                <c:pt idx="93">
                  <c:v>10.686059212727285</c:v>
                </c:pt>
                <c:pt idx="94">
                  <c:v>10.679778158966093</c:v>
                </c:pt>
                <c:pt idx="95">
                  <c:v>10.674187509396816</c:v>
                </c:pt>
                <c:pt idx="96">
                  <c:v>10.66791894765384</c:v>
                </c:pt>
                <c:pt idx="97">
                  <c:v>10.662108339457253</c:v>
                </c:pt>
                <c:pt idx="98">
                  <c:v>10.656299511154813</c:v>
                </c:pt>
                <c:pt idx="99">
                  <c:v>10.650500366490336</c:v>
                </c:pt>
                <c:pt idx="100">
                  <c:v>10.64469954325337</c:v>
                </c:pt>
                <c:pt idx="101">
                  <c:v>10.63913420473713</c:v>
                </c:pt>
                <c:pt idx="102">
                  <c:v>10.633342739960842</c:v>
                </c:pt>
                <c:pt idx="103">
                  <c:v>10.627782991728077</c:v>
                </c:pt>
                <c:pt idx="104">
                  <c:v>10.622454064669165</c:v>
                </c:pt>
                <c:pt idx="105">
                  <c:v>10.616673067626856</c:v>
                </c:pt>
                <c:pt idx="106">
                  <c:v>10.611575720613308</c:v>
                </c:pt>
                <c:pt idx="107">
                  <c:v>10.606257129442191</c:v>
                </c:pt>
                <c:pt idx="108">
                  <c:v>10.600936717577879</c:v>
                </c:pt>
                <c:pt idx="109">
                  <c:v>10.595850505496342</c:v>
                </c:pt>
                <c:pt idx="110">
                  <c:v>10.59054036407514</c:v>
                </c:pt>
                <c:pt idx="111">
                  <c:v>10.58568199654219</c:v>
                </c:pt>
                <c:pt idx="112">
                  <c:v>10.580826261592067</c:v>
                </c:pt>
                <c:pt idx="113">
                  <c:v>10.575749377774962</c:v>
                </c:pt>
                <c:pt idx="114">
                  <c:v>10.57112526755539</c:v>
                </c:pt>
                <c:pt idx="115">
                  <c:v>10.566273859064705</c:v>
                </c:pt>
                <c:pt idx="116">
                  <c:v>10.56165675685223</c:v>
                </c:pt>
                <c:pt idx="117">
                  <c:v>10.557035460139607</c:v>
                </c:pt>
                <c:pt idx="118">
                  <c:v>10.552421895526512</c:v>
                </c:pt>
              </c:numCache>
            </c:numRef>
          </c:yVal>
          <c:smooth val="0"/>
        </c:ser>
        <c:axId val="49735480"/>
        <c:axId val="44966137"/>
      </c:scatterChart>
      <c:valAx>
        <c:axId val="49735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66137"/>
        <c:crosses val="autoZero"/>
        <c:crossBetween val="midCat"/>
        <c:dispUnits/>
      </c:valAx>
      <c:valAx>
        <c:axId val="44966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Observed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354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"C+V" Observed Frequency vs Time  Vmax=.6  C=5  Dist=100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9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  <c:pt idx="118">
                  <c:v>6</c:v>
                </c:pt>
              </c:strCache>
            </c:strRef>
          </c:xVal>
          <c:yVal>
            <c:numRef>
              <c:f>Sheet1!$AH$10:$AH$90</c:f>
              <c:numCache>
                <c:ptCount val="119"/>
                <c:pt idx="0">
                  <c:v>8.723081874733484</c:v>
                </c:pt>
                <c:pt idx="1">
                  <c:v>8.718225958194514</c:v>
                </c:pt>
                <c:pt idx="2">
                  <c:v>8.715151120953632</c:v>
                </c:pt>
                <c:pt idx="3">
                  <c:v>8.676446416313732</c:v>
                </c:pt>
                <c:pt idx="4">
                  <c:v>8.706531840968252</c:v>
                </c:pt>
                <c:pt idx="5">
                  <c:v>8.635525096793566</c:v>
                </c:pt>
                <c:pt idx="6">
                  <c:v>8.664253260881868</c:v>
                </c:pt>
                <c:pt idx="7">
                  <c:v>8.66001269558084</c:v>
                </c:pt>
                <c:pt idx="8">
                  <c:v>8.589660670612963</c:v>
                </c:pt>
                <c:pt idx="9">
                  <c:v>8.618329238427203</c:v>
                </c:pt>
                <c:pt idx="10">
                  <c:v>8.580048888730975</c:v>
                </c:pt>
                <c:pt idx="11">
                  <c:v>8.576165068537472</c:v>
                </c:pt>
                <c:pt idx="12">
                  <c:v>8.604366840898471</c:v>
                </c:pt>
                <c:pt idx="13">
                  <c:v>8.501271524207038</c:v>
                </c:pt>
                <c:pt idx="14">
                  <c:v>8.562062963883006</c:v>
                </c:pt>
                <c:pt idx="15">
                  <c:v>8.524515025475347</c:v>
                </c:pt>
                <c:pt idx="16">
                  <c:v>8.48697862673612</c:v>
                </c:pt>
                <c:pt idx="17">
                  <c:v>8.51496459335346</c:v>
                </c:pt>
                <c:pt idx="18">
                  <c:v>8.476947951833527</c:v>
                </c:pt>
                <c:pt idx="19">
                  <c:v>8.472746815298711</c:v>
                </c:pt>
                <c:pt idx="20">
                  <c:v>8.46694300106788</c:v>
                </c:pt>
                <c:pt idx="21">
                  <c:v>8.462250639448154</c:v>
                </c:pt>
                <c:pt idx="22">
                  <c:v>8.39318085053003</c:v>
                </c:pt>
                <c:pt idx="23">
                  <c:v>8.484422536821585</c:v>
                </c:pt>
                <c:pt idx="24">
                  <c:v>8.382494232545355</c:v>
                </c:pt>
                <c:pt idx="25">
                  <c:v>8.44145964189469</c:v>
                </c:pt>
                <c:pt idx="26">
                  <c:v>8.43640201717045</c:v>
                </c:pt>
                <c:pt idx="27">
                  <c:v>8.39963981569224</c:v>
                </c:pt>
                <c:pt idx="28">
                  <c:v>8.45946253472357</c:v>
                </c:pt>
                <c:pt idx="29">
                  <c:v>8.386782980530812</c:v>
                </c:pt>
                <c:pt idx="30">
                  <c:v>8.482458984910913</c:v>
                </c:pt>
                <c:pt idx="31">
                  <c:v>8.476426413320448</c:v>
                </c:pt>
                <c:pt idx="32">
                  <c:v>8.504778462613988</c:v>
                </c:pt>
                <c:pt idx="33">
                  <c:v>8.533401009328578</c:v>
                </c:pt>
                <c:pt idx="34">
                  <c:v>8.59649756090578</c:v>
                </c:pt>
                <c:pt idx="35">
                  <c:v>8.660504701867898</c:v>
                </c:pt>
                <c:pt idx="36">
                  <c:v>8.726394911341817</c:v>
                </c:pt>
                <c:pt idx="37">
                  <c:v>8.82903053682591</c:v>
                </c:pt>
                <c:pt idx="38">
                  <c:v>9.009922818017676</c:v>
                </c:pt>
                <c:pt idx="39">
                  <c:v>9.082592333611455</c:v>
                </c:pt>
                <c:pt idx="40">
                  <c:v>9.395580182250717</c:v>
                </c:pt>
                <c:pt idx="41">
                  <c:v>9.560308675075333</c:v>
                </c:pt>
                <c:pt idx="42">
                  <c:v>10.001777278855032</c:v>
                </c:pt>
                <c:pt idx="43">
                  <c:v>10.385021056539667</c:v>
                </c:pt>
                <c:pt idx="44">
                  <c:v>10.964683204014326</c:v>
                </c:pt>
                <c:pt idx="45">
                  <c:v>11.86391064372303</c:v>
                </c:pt>
                <c:pt idx="46">
                  <c:v>12.846695981392635</c:v>
                </c:pt>
                <c:pt idx="47">
                  <c:v>14.560068733898214</c:v>
                </c:pt>
                <c:pt idx="48">
                  <c:v>16.784175438733676</c:v>
                </c:pt>
                <c:pt idx="49">
                  <c:v>21.306862228334857</c:v>
                </c:pt>
                <c:pt idx="50">
                  <c:v>28.294074696926703</c:v>
                </c:pt>
                <c:pt idx="51">
                  <c:v>48.05322024757407</c:v>
                </c:pt>
                <c:pt idx="52">
                  <c:v>191.51759595279353</c:v>
                </c:pt>
                <c:pt idx="53">
                  <c:v>-109.64754072612027</c:v>
                </c:pt>
                <c:pt idx="54">
                  <c:v>-41.03365400454521</c:v>
                </c:pt>
                <c:pt idx="55">
                  <c:v>-26.116912320109872</c:v>
                </c:pt>
                <c:pt idx="56">
                  <c:v>-20.155184697100175</c:v>
                </c:pt>
                <c:pt idx="57">
                  <c:v>-17.612501632063946</c:v>
                </c:pt>
                <c:pt idx="58">
                  <c:v>-16.446753269824967</c:v>
                </c:pt>
                <c:pt idx="59">
                  <c:v>-4.569412237847022</c:v>
                </c:pt>
                <c:pt idx="60">
                  <c:v>-17.959021388834508</c:v>
                </c:pt>
                <c:pt idx="61">
                  <c:v>-20.508744850320912</c:v>
                </c:pt>
                <c:pt idx="62">
                  <c:v>-25.336159154962584</c:v>
                </c:pt>
                <c:pt idx="63">
                  <c:v>-36.81802567276269</c:v>
                </c:pt>
                <c:pt idx="64">
                  <c:v>-99.12709284940539</c:v>
                </c:pt>
                <c:pt idx="65">
                  <c:v>-168.84215712540416</c:v>
                </c:pt>
                <c:pt idx="66">
                  <c:v>60.231682692657365</c:v>
                </c:pt>
                <c:pt idx="67">
                  <c:v>37.796300795312916</c:v>
                </c:pt>
                <c:pt idx="68">
                  <c:v>26.112607791153447</c:v>
                </c:pt>
                <c:pt idx="69">
                  <c:v>21.048182257718373</c:v>
                </c:pt>
                <c:pt idx="70">
                  <c:v>17.437556703823777</c:v>
                </c:pt>
                <c:pt idx="71">
                  <c:v>15.551093247727982</c:v>
                </c:pt>
                <c:pt idx="72">
                  <c:v>14.038116496975423</c:v>
                </c:pt>
                <c:pt idx="73">
                  <c:v>13.148261461919883</c:v>
                </c:pt>
                <c:pt idx="74">
                  <c:v>12.312427163938223</c:v>
                </c:pt>
                <c:pt idx="75">
                  <c:v>11.763969118572732</c:v>
                </c:pt>
                <c:pt idx="76">
                  <c:v>11.39705286452364</c:v>
                </c:pt>
                <c:pt idx="77">
                  <c:v>10.9649557564034</c:v>
                </c:pt>
                <c:pt idx="78">
                  <c:v>10.802210503510908</c:v>
                </c:pt>
                <c:pt idx="79">
                  <c:v>10.487448911688714</c:v>
                </c:pt>
                <c:pt idx="80">
                  <c:v>10.411278254415269</c:v>
                </c:pt>
                <c:pt idx="81">
                  <c:v>10.223962805170089</c:v>
                </c:pt>
                <c:pt idx="82">
                  <c:v>10.11388638741314</c:v>
                </c:pt>
                <c:pt idx="83">
                  <c:v>10.039960400159131</c:v>
                </c:pt>
                <c:pt idx="84">
                  <c:v>9.967096089354303</c:v>
                </c:pt>
                <c:pt idx="85">
                  <c:v>9.894239248466253</c:v>
                </c:pt>
                <c:pt idx="86">
                  <c:v>9.855989357403203</c:v>
                </c:pt>
                <c:pt idx="87">
                  <c:v>9.81760308330509</c:v>
                </c:pt>
                <c:pt idx="88">
                  <c:v>9.813088143190395</c:v>
                </c:pt>
                <c:pt idx="89">
                  <c:v>9.708295062533336</c:v>
                </c:pt>
                <c:pt idx="90">
                  <c:v>9.769047693902483</c:v>
                </c:pt>
                <c:pt idx="91">
                  <c:v>9.698607474964218</c:v>
                </c:pt>
                <c:pt idx="92">
                  <c:v>9.725747144854765</c:v>
                </c:pt>
                <c:pt idx="93">
                  <c:v>9.720616782530193</c:v>
                </c:pt>
                <c:pt idx="94">
                  <c:v>9.649464720185126</c:v>
                </c:pt>
                <c:pt idx="95">
                  <c:v>9.743386945210236</c:v>
                </c:pt>
                <c:pt idx="96">
                  <c:v>9.63944808913654</c:v>
                </c:pt>
                <c:pt idx="97">
                  <c:v>9.69949578096307</c:v>
                </c:pt>
                <c:pt idx="98">
                  <c:v>9.693985990568024</c:v>
                </c:pt>
                <c:pt idx="99">
                  <c:v>9.689658293378532</c:v>
                </c:pt>
                <c:pt idx="100">
                  <c:v>9.68363050498418</c:v>
                </c:pt>
                <c:pt idx="101">
                  <c:v>9.712425571024895</c:v>
                </c:pt>
                <c:pt idx="102">
                  <c:v>9.673706754027352</c:v>
                </c:pt>
                <c:pt idx="103">
                  <c:v>9.70197828744992</c:v>
                </c:pt>
                <c:pt idx="104">
                  <c:v>9.730624107260883</c:v>
                </c:pt>
                <c:pt idx="105">
                  <c:v>9.658625982536844</c:v>
                </c:pt>
                <c:pt idx="106">
                  <c:v>9.75416249052882</c:v>
                </c:pt>
                <c:pt idx="107">
                  <c:v>9.7161115109892</c:v>
                </c:pt>
                <c:pt idx="108">
                  <c:v>9.710547277780844</c:v>
                </c:pt>
                <c:pt idx="109">
                  <c:v>9.740290354497537</c:v>
                </c:pt>
                <c:pt idx="110">
                  <c:v>9.701759683219544</c:v>
                </c:pt>
                <c:pt idx="111">
                  <c:v>9.76431644878216</c:v>
                </c:pt>
                <c:pt idx="112">
                  <c:v>9.75992427761352</c:v>
                </c:pt>
                <c:pt idx="113">
                  <c:v>9.721770893690575</c:v>
                </c:pt>
                <c:pt idx="114">
                  <c:v>9.785316380831723</c:v>
                </c:pt>
                <c:pt idx="115">
                  <c:v>9.746183935460229</c:v>
                </c:pt>
                <c:pt idx="116">
                  <c:v>9.777056190750043</c:v>
                </c:pt>
                <c:pt idx="117">
                  <c:v>9.771842691262377</c:v>
                </c:pt>
                <c:pt idx="118">
                  <c:v>9.768479553039183</c:v>
                </c:pt>
              </c:numCache>
            </c:numRef>
          </c:yVal>
          <c:smooth val="0"/>
        </c:ser>
        <c:axId val="2042050"/>
        <c:axId val="18378451"/>
      </c:scatterChart>
      <c:valAx>
        <c:axId val="2042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78451"/>
        <c:crosses val="autoZero"/>
        <c:crossBetween val="midCat"/>
        <c:dispUnits/>
      </c:valAx>
      <c:valAx>
        <c:axId val="18378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"C+V) Observed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420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"C+V" Observed Frequency vs Time  Vmax=.6  C=5  Dist=100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9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  <c:pt idx="118">
                  <c:v>6</c:v>
                </c:pt>
              </c:strCache>
            </c:strRef>
          </c:xVal>
          <c:yVal>
            <c:numRef>
              <c:f>Sheet1!$AH$10:$AH$90</c:f>
              <c:numCache>
                <c:ptCount val="119"/>
                <c:pt idx="0">
                  <c:v>8.723081874733484</c:v>
                </c:pt>
                <c:pt idx="1">
                  <c:v>8.718225958194514</c:v>
                </c:pt>
                <c:pt idx="2">
                  <c:v>8.715151120953632</c:v>
                </c:pt>
                <c:pt idx="3">
                  <c:v>8.676446416313732</c:v>
                </c:pt>
                <c:pt idx="4">
                  <c:v>8.706531840968252</c:v>
                </c:pt>
                <c:pt idx="5">
                  <c:v>8.635525096793566</c:v>
                </c:pt>
                <c:pt idx="6">
                  <c:v>8.664253260881868</c:v>
                </c:pt>
                <c:pt idx="7">
                  <c:v>8.66001269558084</c:v>
                </c:pt>
                <c:pt idx="8">
                  <c:v>8.589660670612963</c:v>
                </c:pt>
                <c:pt idx="9">
                  <c:v>8.618329238427203</c:v>
                </c:pt>
                <c:pt idx="10">
                  <c:v>8.580048888730975</c:v>
                </c:pt>
                <c:pt idx="11">
                  <c:v>8.576165068537472</c:v>
                </c:pt>
                <c:pt idx="12">
                  <c:v>8.604366840898471</c:v>
                </c:pt>
                <c:pt idx="13">
                  <c:v>8.501271524207038</c:v>
                </c:pt>
                <c:pt idx="14">
                  <c:v>8.562062963883006</c:v>
                </c:pt>
                <c:pt idx="15">
                  <c:v>8.524515025475347</c:v>
                </c:pt>
                <c:pt idx="16">
                  <c:v>8.48697862673612</c:v>
                </c:pt>
                <c:pt idx="17">
                  <c:v>8.51496459335346</c:v>
                </c:pt>
                <c:pt idx="18">
                  <c:v>8.476947951833527</c:v>
                </c:pt>
                <c:pt idx="19">
                  <c:v>8.472746815298711</c:v>
                </c:pt>
                <c:pt idx="20">
                  <c:v>8.46694300106788</c:v>
                </c:pt>
                <c:pt idx="21">
                  <c:v>8.462250639448154</c:v>
                </c:pt>
                <c:pt idx="22">
                  <c:v>8.39318085053003</c:v>
                </c:pt>
                <c:pt idx="23">
                  <c:v>8.484422536821585</c:v>
                </c:pt>
                <c:pt idx="24">
                  <c:v>8.382494232545355</c:v>
                </c:pt>
                <c:pt idx="25">
                  <c:v>8.44145964189469</c:v>
                </c:pt>
                <c:pt idx="26">
                  <c:v>8.43640201717045</c:v>
                </c:pt>
                <c:pt idx="27">
                  <c:v>8.39963981569224</c:v>
                </c:pt>
                <c:pt idx="28">
                  <c:v>8.45946253472357</c:v>
                </c:pt>
                <c:pt idx="29">
                  <c:v>8.386782980530812</c:v>
                </c:pt>
                <c:pt idx="30">
                  <c:v>8.482458984910913</c:v>
                </c:pt>
                <c:pt idx="31">
                  <c:v>8.476426413320448</c:v>
                </c:pt>
                <c:pt idx="32">
                  <c:v>8.504778462613988</c:v>
                </c:pt>
                <c:pt idx="33">
                  <c:v>8.533401009328578</c:v>
                </c:pt>
                <c:pt idx="34">
                  <c:v>8.59649756090578</c:v>
                </c:pt>
                <c:pt idx="35">
                  <c:v>8.660504701867898</c:v>
                </c:pt>
                <c:pt idx="36">
                  <c:v>8.726394911341817</c:v>
                </c:pt>
                <c:pt idx="37">
                  <c:v>8.82903053682591</c:v>
                </c:pt>
                <c:pt idx="38">
                  <c:v>9.009922818017676</c:v>
                </c:pt>
                <c:pt idx="39">
                  <c:v>9.082592333611455</c:v>
                </c:pt>
                <c:pt idx="40">
                  <c:v>9.395580182250717</c:v>
                </c:pt>
                <c:pt idx="41">
                  <c:v>9.560308675075333</c:v>
                </c:pt>
                <c:pt idx="42">
                  <c:v>10.001777278855032</c:v>
                </c:pt>
                <c:pt idx="43">
                  <c:v>10.385021056539667</c:v>
                </c:pt>
                <c:pt idx="44">
                  <c:v>10.964683204014326</c:v>
                </c:pt>
                <c:pt idx="45">
                  <c:v>11.86391064372303</c:v>
                </c:pt>
                <c:pt idx="46">
                  <c:v>12.846695981392635</c:v>
                </c:pt>
                <c:pt idx="47">
                  <c:v>14.560068733898214</c:v>
                </c:pt>
                <c:pt idx="48">
                  <c:v>16.784175438733676</c:v>
                </c:pt>
                <c:pt idx="49">
                  <c:v>21.306862228334857</c:v>
                </c:pt>
                <c:pt idx="50">
                  <c:v>28.294074696926703</c:v>
                </c:pt>
                <c:pt idx="51">
                  <c:v>48.05322024757407</c:v>
                </c:pt>
                <c:pt idx="52">
                  <c:v>191.51759595279353</c:v>
                </c:pt>
                <c:pt idx="53">
                  <c:v>-109.64754072612027</c:v>
                </c:pt>
                <c:pt idx="54">
                  <c:v>-41.03365400454521</c:v>
                </c:pt>
                <c:pt idx="55">
                  <c:v>-26.116912320109872</c:v>
                </c:pt>
                <c:pt idx="56">
                  <c:v>-20.155184697100175</c:v>
                </c:pt>
                <c:pt idx="57">
                  <c:v>-17.612501632063946</c:v>
                </c:pt>
                <c:pt idx="58">
                  <c:v>-16.446753269824967</c:v>
                </c:pt>
                <c:pt idx="59">
                  <c:v>-4.569412237847022</c:v>
                </c:pt>
                <c:pt idx="60">
                  <c:v>-17.959021388834508</c:v>
                </c:pt>
                <c:pt idx="61">
                  <c:v>-20.508744850320912</c:v>
                </c:pt>
                <c:pt idx="62">
                  <c:v>-25.336159154962584</c:v>
                </c:pt>
                <c:pt idx="63">
                  <c:v>-36.81802567276269</c:v>
                </c:pt>
                <c:pt idx="64">
                  <c:v>-99.12709284940539</c:v>
                </c:pt>
                <c:pt idx="65">
                  <c:v>-168.84215712540416</c:v>
                </c:pt>
                <c:pt idx="66">
                  <c:v>60.231682692657365</c:v>
                </c:pt>
                <c:pt idx="67">
                  <c:v>37.796300795312916</c:v>
                </c:pt>
                <c:pt idx="68">
                  <c:v>26.112607791153447</c:v>
                </c:pt>
                <c:pt idx="69">
                  <c:v>21.048182257718373</c:v>
                </c:pt>
                <c:pt idx="70">
                  <c:v>17.437556703823777</c:v>
                </c:pt>
                <c:pt idx="71">
                  <c:v>15.551093247727982</c:v>
                </c:pt>
                <c:pt idx="72">
                  <c:v>14.038116496975423</c:v>
                </c:pt>
                <c:pt idx="73">
                  <c:v>13.148261461919883</c:v>
                </c:pt>
                <c:pt idx="74">
                  <c:v>12.312427163938223</c:v>
                </c:pt>
                <c:pt idx="75">
                  <c:v>11.763969118572732</c:v>
                </c:pt>
                <c:pt idx="76">
                  <c:v>11.39705286452364</c:v>
                </c:pt>
                <c:pt idx="77">
                  <c:v>10.9649557564034</c:v>
                </c:pt>
                <c:pt idx="78">
                  <c:v>10.802210503510908</c:v>
                </c:pt>
                <c:pt idx="79">
                  <c:v>10.487448911688714</c:v>
                </c:pt>
                <c:pt idx="80">
                  <c:v>10.411278254415269</c:v>
                </c:pt>
                <c:pt idx="81">
                  <c:v>10.223962805170089</c:v>
                </c:pt>
                <c:pt idx="82">
                  <c:v>10.11388638741314</c:v>
                </c:pt>
                <c:pt idx="83">
                  <c:v>10.039960400159131</c:v>
                </c:pt>
                <c:pt idx="84">
                  <c:v>9.967096089354303</c:v>
                </c:pt>
                <c:pt idx="85">
                  <c:v>9.894239248466253</c:v>
                </c:pt>
                <c:pt idx="86">
                  <c:v>9.855989357403203</c:v>
                </c:pt>
                <c:pt idx="87">
                  <c:v>9.81760308330509</c:v>
                </c:pt>
                <c:pt idx="88">
                  <c:v>9.813088143190395</c:v>
                </c:pt>
                <c:pt idx="89">
                  <c:v>9.708295062533336</c:v>
                </c:pt>
                <c:pt idx="90">
                  <c:v>9.769047693902483</c:v>
                </c:pt>
                <c:pt idx="91">
                  <c:v>9.698607474964218</c:v>
                </c:pt>
                <c:pt idx="92">
                  <c:v>9.725747144854765</c:v>
                </c:pt>
                <c:pt idx="93">
                  <c:v>9.720616782530193</c:v>
                </c:pt>
                <c:pt idx="94">
                  <c:v>9.649464720185126</c:v>
                </c:pt>
                <c:pt idx="95">
                  <c:v>9.743386945210236</c:v>
                </c:pt>
                <c:pt idx="96">
                  <c:v>9.63944808913654</c:v>
                </c:pt>
                <c:pt idx="97">
                  <c:v>9.69949578096307</c:v>
                </c:pt>
                <c:pt idx="98">
                  <c:v>9.693985990568024</c:v>
                </c:pt>
                <c:pt idx="99">
                  <c:v>9.689658293378532</c:v>
                </c:pt>
                <c:pt idx="100">
                  <c:v>9.68363050498418</c:v>
                </c:pt>
                <c:pt idx="101">
                  <c:v>9.712425571024895</c:v>
                </c:pt>
                <c:pt idx="102">
                  <c:v>9.673706754027352</c:v>
                </c:pt>
                <c:pt idx="103">
                  <c:v>9.70197828744992</c:v>
                </c:pt>
                <c:pt idx="104">
                  <c:v>9.730624107260883</c:v>
                </c:pt>
                <c:pt idx="105">
                  <c:v>9.658625982536844</c:v>
                </c:pt>
                <c:pt idx="106">
                  <c:v>9.75416249052882</c:v>
                </c:pt>
                <c:pt idx="107">
                  <c:v>9.7161115109892</c:v>
                </c:pt>
                <c:pt idx="108">
                  <c:v>9.710547277780844</c:v>
                </c:pt>
                <c:pt idx="109">
                  <c:v>9.740290354497537</c:v>
                </c:pt>
                <c:pt idx="110">
                  <c:v>9.701759683219544</c:v>
                </c:pt>
                <c:pt idx="111">
                  <c:v>9.76431644878216</c:v>
                </c:pt>
                <c:pt idx="112">
                  <c:v>9.75992427761352</c:v>
                </c:pt>
                <c:pt idx="113">
                  <c:v>9.721770893690575</c:v>
                </c:pt>
                <c:pt idx="114">
                  <c:v>9.785316380831723</c:v>
                </c:pt>
                <c:pt idx="115">
                  <c:v>9.746183935460229</c:v>
                </c:pt>
                <c:pt idx="116">
                  <c:v>9.777056190750043</c:v>
                </c:pt>
                <c:pt idx="117">
                  <c:v>9.771842691262377</c:v>
                </c:pt>
                <c:pt idx="118">
                  <c:v>9.768479553039183</c:v>
                </c:pt>
              </c:numCache>
            </c:numRef>
          </c:yVal>
          <c:smooth val="0"/>
        </c:ser>
        <c:axId val="31188332"/>
        <c:axId val="12259533"/>
      </c:scatterChart>
      <c:valAx>
        <c:axId val="31188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59533"/>
        <c:crosses val="autoZero"/>
        <c:crossBetween val="midCat"/>
        <c:dispUnits/>
      </c:valAx>
      <c:valAx>
        <c:axId val="12259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"C+V" Observed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883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"C" Observed Frequency vs Time  Vmax=.6  C=5  Dist=100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9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  <c:pt idx="118">
                  <c:v>6</c:v>
                </c:pt>
              </c:strCache>
            </c:strRef>
          </c:xVal>
          <c:yVal>
            <c:numRef>
              <c:f>Sheet1!$W$10:$W$90</c:f>
              <c:numCache>
                <c:ptCount val="119"/>
                <c:pt idx="0">
                  <c:v>9.498801596521247</c:v>
                </c:pt>
                <c:pt idx="1">
                  <c:v>9.495063448350596</c:v>
                </c:pt>
                <c:pt idx="2">
                  <c:v>9.49133489170441</c:v>
                </c:pt>
                <c:pt idx="3">
                  <c:v>9.487423778746093</c:v>
                </c:pt>
                <c:pt idx="4">
                  <c:v>9.483702244518005</c:v>
                </c:pt>
                <c:pt idx="5">
                  <c:v>9.479623415631897</c:v>
                </c:pt>
                <c:pt idx="6">
                  <c:v>9.475729197522307</c:v>
                </c:pt>
                <c:pt idx="7">
                  <c:v>9.471839638374039</c:v>
                </c:pt>
                <c:pt idx="8">
                  <c:v>9.467596118846282</c:v>
                </c:pt>
                <c:pt idx="9">
                  <c:v>9.463539093655834</c:v>
                </c:pt>
                <c:pt idx="10">
                  <c:v>9.459303136259628</c:v>
                </c:pt>
                <c:pt idx="11">
                  <c:v>9.455076656662532</c:v>
                </c:pt>
                <c:pt idx="12">
                  <c:v>9.451033503105853</c:v>
                </c:pt>
                <c:pt idx="13">
                  <c:v>9.446456958554501</c:v>
                </c:pt>
                <c:pt idx="14">
                  <c:v>9.442246624780516</c:v>
                </c:pt>
                <c:pt idx="15">
                  <c:v>9.43786241207352</c:v>
                </c:pt>
                <c:pt idx="16">
                  <c:v>9.433304669180853</c:v>
                </c:pt>
                <c:pt idx="17">
                  <c:v>9.428933694067318</c:v>
                </c:pt>
                <c:pt idx="18">
                  <c:v>9.424386935404728</c:v>
                </c:pt>
                <c:pt idx="19">
                  <c:v>9.419850814246463</c:v>
                </c:pt>
                <c:pt idx="20">
                  <c:v>9.41531643359506</c:v>
                </c:pt>
                <c:pt idx="21">
                  <c:v>9.410789962045415</c:v>
                </c:pt>
                <c:pt idx="22">
                  <c:v>9.405917139431955</c:v>
                </c:pt>
                <c:pt idx="23">
                  <c:v>9.401580361115618</c:v>
                </c:pt>
                <c:pt idx="24">
                  <c:v>9.39671819527315</c:v>
                </c:pt>
                <c:pt idx="25">
                  <c:v>9.392215917064458</c:v>
                </c:pt>
                <c:pt idx="26">
                  <c:v>9.387719523451427</c:v>
                </c:pt>
                <c:pt idx="27">
                  <c:v>9.383056300159556</c:v>
                </c:pt>
                <c:pt idx="28">
                  <c:v>9.378752172992536</c:v>
                </c:pt>
                <c:pt idx="29">
                  <c:v>9.374085930641685</c:v>
                </c:pt>
                <c:pt idx="30">
                  <c:v>9.369970335486641</c:v>
                </c:pt>
                <c:pt idx="31">
                  <c:v>9.365852503882923</c:v>
                </c:pt>
                <c:pt idx="32">
                  <c:v>9.361914742718287</c:v>
                </c:pt>
                <c:pt idx="33">
                  <c:v>9.358155570484824</c:v>
                </c:pt>
                <c:pt idx="34">
                  <c:v>9.354750166020194</c:v>
                </c:pt>
                <c:pt idx="35">
                  <c:v>9.35169476004467</c:v>
                </c:pt>
                <c:pt idx="36">
                  <c:v>9.348990630295278</c:v>
                </c:pt>
                <c:pt idx="37">
                  <c:v>9.346808601050041</c:v>
                </c:pt>
                <c:pt idx="38">
                  <c:v>9.345500206137052</c:v>
                </c:pt>
                <c:pt idx="39">
                  <c:v>9.344535469673424</c:v>
                </c:pt>
                <c:pt idx="40">
                  <c:v>9.344961254087963</c:v>
                </c:pt>
                <c:pt idx="41">
                  <c:v>9.346077995262062</c:v>
                </c:pt>
                <c:pt idx="42">
                  <c:v>9.348934608963177</c:v>
                </c:pt>
                <c:pt idx="43">
                  <c:v>9.353176911733089</c:v>
                </c:pt>
                <c:pt idx="44">
                  <c:v>9.359337096847778</c:v>
                </c:pt>
                <c:pt idx="45">
                  <c:v>9.36811426579521</c:v>
                </c:pt>
                <c:pt idx="46">
                  <c:v>9.379347761617876</c:v>
                </c:pt>
                <c:pt idx="47">
                  <c:v>9.394105784746845</c:v>
                </c:pt>
                <c:pt idx="48">
                  <c:v>9.412416774900965</c:v>
                </c:pt>
                <c:pt idx="49">
                  <c:v>9.435739507622294</c:v>
                </c:pt>
                <c:pt idx="50">
                  <c:v>9.4637842354772</c:v>
                </c:pt>
                <c:pt idx="51">
                  <c:v>9.497886574142878</c:v>
                </c:pt>
                <c:pt idx="52">
                  <c:v>9.538719229712287</c:v>
                </c:pt>
                <c:pt idx="53">
                  <c:v>9.58607968237426</c:v>
                </c:pt>
                <c:pt idx="54">
                  <c:v>9.640713706278097</c:v>
                </c:pt>
                <c:pt idx="55">
                  <c:v>9.70248965226447</c:v>
                </c:pt>
                <c:pt idx="56">
                  <c:v>9.770724134733438</c:v>
                </c:pt>
                <c:pt idx="57">
                  <c:v>9.84394265729333</c:v>
                </c:pt>
                <c:pt idx="58">
                  <c:v>9.920989255820993</c:v>
                </c:pt>
                <c:pt idx="59">
                  <c:v>10.080279330101424</c:v>
                </c:pt>
                <c:pt idx="60">
                  <c:v>10.161085043473964</c:v>
                </c:pt>
                <c:pt idx="61">
                  <c:v>10.240294616489168</c:v>
                </c:pt>
                <c:pt idx="62">
                  <c:v>10.316332804254754</c:v>
                </c:pt>
                <c:pt idx="63">
                  <c:v>10.387102411893633</c:v>
                </c:pt>
                <c:pt idx="64">
                  <c:v>10.449313284746834</c:v>
                </c:pt>
                <c:pt idx="65">
                  <c:v>10.510149776568452</c:v>
                </c:pt>
                <c:pt idx="66">
                  <c:v>10.558165949251977</c:v>
                </c:pt>
                <c:pt idx="67">
                  <c:v>10.600629125688355</c:v>
                </c:pt>
                <c:pt idx="68">
                  <c:v>10.636038806390463</c:v>
                </c:pt>
                <c:pt idx="69">
                  <c:v>10.665829244010997</c:v>
                </c:pt>
                <c:pt idx="70">
                  <c:v>10.689439723272946</c:v>
                </c:pt>
                <c:pt idx="71">
                  <c:v>10.708612642984706</c:v>
                </c:pt>
                <c:pt idx="72">
                  <c:v>10.723293503507037</c:v>
                </c:pt>
                <c:pt idx="73">
                  <c:v>10.73481688719966</c:v>
                </c:pt>
                <c:pt idx="74">
                  <c:v>10.742932232461364</c:v>
                </c:pt>
                <c:pt idx="75">
                  <c:v>10.748534353328056</c:v>
                </c:pt>
                <c:pt idx="76">
                  <c:v>10.752312781144903</c:v>
                </c:pt>
                <c:pt idx="77">
                  <c:v>10.753791239560734</c:v>
                </c:pt>
                <c:pt idx="78">
                  <c:v>10.75435513750744</c:v>
                </c:pt>
                <c:pt idx="79">
                  <c:v>10.75307762376622</c:v>
                </c:pt>
                <c:pt idx="80">
                  <c:v>10.751345940091081</c:v>
                </c:pt>
                <c:pt idx="81">
                  <c:v>10.748460303834037</c:v>
                </c:pt>
                <c:pt idx="82">
                  <c:v>10.744888228269375</c:v>
                </c:pt>
                <c:pt idx="83">
                  <c:v>10.74085746527362</c:v>
                </c:pt>
                <c:pt idx="84">
                  <c:v>10.73637163604452</c:v>
                </c:pt>
                <c:pt idx="85">
                  <c:v>10.73142793350942</c:v>
                </c:pt>
                <c:pt idx="86">
                  <c:v>10.726258497684919</c:v>
                </c:pt>
                <c:pt idx="87">
                  <c:v>10.720862633091107</c:v>
                </c:pt>
                <c:pt idx="88">
                  <c:v>10.715471885198202</c:v>
                </c:pt>
                <c:pt idx="89">
                  <c:v>10.709397072469935</c:v>
                </c:pt>
                <c:pt idx="90">
                  <c:v>10.703782540756338</c:v>
                </c:pt>
                <c:pt idx="91">
                  <c:v>10.697720619191562</c:v>
                </c:pt>
                <c:pt idx="92">
                  <c:v>10.691887755989672</c:v>
                </c:pt>
                <c:pt idx="93">
                  <c:v>10.686059212727285</c:v>
                </c:pt>
                <c:pt idx="94">
                  <c:v>10.679778158966093</c:v>
                </c:pt>
                <c:pt idx="95">
                  <c:v>10.674187509396816</c:v>
                </c:pt>
                <c:pt idx="96">
                  <c:v>10.66791894765384</c:v>
                </c:pt>
                <c:pt idx="97">
                  <c:v>10.662108339457253</c:v>
                </c:pt>
                <c:pt idx="98">
                  <c:v>10.656299511154813</c:v>
                </c:pt>
                <c:pt idx="99">
                  <c:v>10.650500366490336</c:v>
                </c:pt>
                <c:pt idx="100">
                  <c:v>10.64469954325337</c:v>
                </c:pt>
                <c:pt idx="101">
                  <c:v>10.63913420473713</c:v>
                </c:pt>
                <c:pt idx="102">
                  <c:v>10.633342739960842</c:v>
                </c:pt>
                <c:pt idx="103">
                  <c:v>10.627782991728077</c:v>
                </c:pt>
                <c:pt idx="104">
                  <c:v>10.622454064669165</c:v>
                </c:pt>
                <c:pt idx="105">
                  <c:v>10.616673067626856</c:v>
                </c:pt>
                <c:pt idx="106">
                  <c:v>10.611575720613308</c:v>
                </c:pt>
                <c:pt idx="107">
                  <c:v>10.606257129442191</c:v>
                </c:pt>
                <c:pt idx="108">
                  <c:v>10.600936717577879</c:v>
                </c:pt>
                <c:pt idx="109">
                  <c:v>10.595850505496342</c:v>
                </c:pt>
                <c:pt idx="110">
                  <c:v>10.59054036407514</c:v>
                </c:pt>
                <c:pt idx="111">
                  <c:v>10.58568199654219</c:v>
                </c:pt>
                <c:pt idx="112">
                  <c:v>10.580826261592067</c:v>
                </c:pt>
                <c:pt idx="113">
                  <c:v>10.575749377774962</c:v>
                </c:pt>
                <c:pt idx="114">
                  <c:v>10.57112526755539</c:v>
                </c:pt>
                <c:pt idx="115">
                  <c:v>10.566273859064705</c:v>
                </c:pt>
                <c:pt idx="116">
                  <c:v>10.56165675685223</c:v>
                </c:pt>
                <c:pt idx="117">
                  <c:v>10.557035460139607</c:v>
                </c:pt>
                <c:pt idx="118">
                  <c:v>10.552421895526512</c:v>
                </c:pt>
              </c:numCache>
            </c:numRef>
          </c:yVal>
          <c:smooth val="0"/>
        </c:ser>
        <c:axId val="43226934"/>
        <c:axId val="53498087"/>
      </c:scatterChart>
      <c:valAx>
        <c:axId val="43226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98087"/>
        <c:crosses val="autoZero"/>
        <c:crossBetween val="midCat"/>
        <c:dispUnits/>
      </c:valAx>
      <c:valAx>
        <c:axId val="53498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"C" Observed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269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sine(2ft)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63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4.4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</c:strCache>
            </c:strRef>
          </c:xVal>
          <c:yVal>
            <c:numRef>
              <c:f>Sheet1!#REF!</c:f>
              <c:numCache>
                <c:ptCount val="63"/>
                <c:pt idx="0">
                  <c:v>0.19866933079506122</c:v>
                </c:pt>
                <c:pt idx="1">
                  <c:v>0.3894183423086505</c:v>
                </c:pt>
                <c:pt idx="2">
                  <c:v>0.5646424733950354</c:v>
                </c:pt>
                <c:pt idx="3">
                  <c:v>0.7173560908995228</c:v>
                </c:pt>
                <c:pt idx="4">
                  <c:v>0.8414709848078965</c:v>
                </c:pt>
                <c:pt idx="5">
                  <c:v>0.9320390859672263</c:v>
                </c:pt>
                <c:pt idx="6">
                  <c:v>0.9854497299884601</c:v>
                </c:pt>
                <c:pt idx="7">
                  <c:v>0.9995736030415051</c:v>
                </c:pt>
                <c:pt idx="8">
                  <c:v>0.9738476308781951</c:v>
                </c:pt>
                <c:pt idx="9">
                  <c:v>0.9092974268256817</c:v>
                </c:pt>
                <c:pt idx="10">
                  <c:v>0.8084964038195901</c:v>
                </c:pt>
                <c:pt idx="11">
                  <c:v>0.675463180551151</c:v>
                </c:pt>
                <c:pt idx="12">
                  <c:v>0.5155013718214642</c:v>
                </c:pt>
                <c:pt idx="13">
                  <c:v>0.3349881501559051</c:v>
                </c:pt>
                <c:pt idx="14">
                  <c:v>0.1411200080598672</c:v>
                </c:pt>
                <c:pt idx="15">
                  <c:v>-0.058374143427580086</c:v>
                </c:pt>
                <c:pt idx="16">
                  <c:v>-0.2555411020268312</c:v>
                </c:pt>
                <c:pt idx="17">
                  <c:v>-0.44252044329485246</c:v>
                </c:pt>
                <c:pt idx="18">
                  <c:v>-0.6118578909427189</c:v>
                </c:pt>
                <c:pt idx="19">
                  <c:v>-0.7568024953079282</c:v>
                </c:pt>
                <c:pt idx="20">
                  <c:v>-0.8715757724135882</c:v>
                </c:pt>
                <c:pt idx="21">
                  <c:v>-0.951602073889516</c:v>
                </c:pt>
                <c:pt idx="22">
                  <c:v>-0.9936910036334644</c:v>
                </c:pt>
                <c:pt idx="23">
                  <c:v>-0.9961646088358407</c:v>
                </c:pt>
                <c:pt idx="24">
                  <c:v>-0.9589242746631385</c:v>
                </c:pt>
                <c:pt idx="25">
                  <c:v>-0.8834546557201531</c:v>
                </c:pt>
                <c:pt idx="26">
                  <c:v>-0.7727644875559871</c:v>
                </c:pt>
                <c:pt idx="27">
                  <c:v>-0.6312666378723216</c:v>
                </c:pt>
                <c:pt idx="28">
                  <c:v>-0.46460217941375737</c:v>
                </c:pt>
                <c:pt idx="29">
                  <c:v>-0.27941549819892586</c:v>
                </c:pt>
                <c:pt idx="30">
                  <c:v>-0.0830894028174964</c:v>
                </c:pt>
                <c:pt idx="31">
                  <c:v>0.11654920485049364</c:v>
                </c:pt>
                <c:pt idx="32">
                  <c:v>0.31154136351337786</c:v>
                </c:pt>
                <c:pt idx="33">
                  <c:v>0.49411335113860816</c:v>
                </c:pt>
                <c:pt idx="34">
                  <c:v>0.6569865987187891</c:v>
                </c:pt>
                <c:pt idx="35">
                  <c:v>0.7936678638491531</c:v>
                </c:pt>
                <c:pt idx="36">
                  <c:v>0.8987080958116269</c:v>
                </c:pt>
                <c:pt idx="37">
                  <c:v>0.9679196720314863</c:v>
                </c:pt>
                <c:pt idx="38">
                  <c:v>0.998543345374605</c:v>
                </c:pt>
                <c:pt idx="39">
                  <c:v>0.9893582466233818</c:v>
                </c:pt>
                <c:pt idx="40">
                  <c:v>0.9407305566797731</c:v>
                </c:pt>
                <c:pt idx="41">
                  <c:v>0.8545989080882804</c:v>
                </c:pt>
                <c:pt idx="42">
                  <c:v>0.7343970978741133</c:v>
                </c:pt>
                <c:pt idx="43">
                  <c:v>0.5849171928917617</c:v>
                </c:pt>
                <c:pt idx="44">
                  <c:v>0.4121184852417566</c:v>
                </c:pt>
                <c:pt idx="45">
                  <c:v>0.22288991410024764</c:v>
                </c:pt>
                <c:pt idx="46">
                  <c:v>0.024775425453357765</c:v>
                </c:pt>
                <c:pt idx="47">
                  <c:v>-0.17432678122297965</c:v>
                </c:pt>
                <c:pt idx="48">
                  <c:v>-0.3664791292519284</c:v>
                </c:pt>
                <c:pt idx="49">
                  <c:v>-0.5440211108893698</c:v>
                </c:pt>
                <c:pt idx="50">
                  <c:v>-0.6998746875935423</c:v>
                </c:pt>
                <c:pt idx="51">
                  <c:v>-0.8278264690856537</c:v>
                </c:pt>
                <c:pt idx="52">
                  <c:v>-0.9227754216128066</c:v>
                </c:pt>
                <c:pt idx="53">
                  <c:v>-0.9809362300664916</c:v>
                </c:pt>
                <c:pt idx="54">
                  <c:v>-0.9999902065507035</c:v>
                </c:pt>
                <c:pt idx="55">
                  <c:v>-0.9791777291513174</c:v>
                </c:pt>
                <c:pt idx="56">
                  <c:v>-0.9193285256646757</c:v>
                </c:pt>
                <c:pt idx="57">
                  <c:v>-0.8228285949687089</c:v>
                </c:pt>
                <c:pt idx="58">
                  <c:v>-0.6935250847771224</c:v>
                </c:pt>
                <c:pt idx="59">
                  <c:v>-0.5365729180004349</c:v>
                </c:pt>
                <c:pt idx="60">
                  <c:v>-0.3582292822368287</c:v>
                </c:pt>
                <c:pt idx="61">
                  <c:v>-0.1656041754483094</c:v>
                </c:pt>
                <c:pt idx="62">
                  <c:v>0.033623047221136695</c:v>
                </c:pt>
              </c:numCache>
            </c:numRef>
          </c:yVal>
          <c:smooth val="0"/>
        </c:ser>
        <c:axId val="11720736"/>
        <c:axId val="38377761"/>
      </c:scatterChart>
      <c:valAx>
        <c:axId val="11720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77761"/>
        <c:crosses val="autoZero"/>
        <c:crossBetween val="midCat"/>
        <c:dispUnits/>
      </c:valAx>
      <c:valAx>
        <c:axId val="383777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207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dT/dt vs t Vmax=.6 C=5  Dist=100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8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</c:strCache>
            </c:strRef>
          </c:xVal>
          <c:yVal>
            <c:numRef>
              <c:f>Sheet1!$AG$10:$AG$90</c:f>
              <c:numCache>
                <c:ptCount val="118"/>
                <c:pt idx="0">
                  <c:v>0.11463838289727768</c:v>
                </c:pt>
                <c:pt idx="1">
                  <c:v>0.11470223469719443</c:v>
                </c:pt>
                <c:pt idx="2">
                  <c:v>0.11474270338189818</c:v>
                </c:pt>
                <c:pt idx="3">
                  <c:v>0.11525455837769805</c:v>
                </c:pt>
                <c:pt idx="4">
                  <c:v>0.11485629619988735</c:v>
                </c:pt>
                <c:pt idx="5">
                  <c:v>0.11580071724547558</c:v>
                </c:pt>
                <c:pt idx="6">
                  <c:v>0.11541675547676888</c:v>
                </c:pt>
                <c:pt idx="7">
                  <c:v>0.11547327182445066</c:v>
                </c:pt>
                <c:pt idx="8">
                  <c:v>0.11641903427235611</c:v>
                </c:pt>
                <c:pt idx="9">
                  <c:v>0.1160317704667424</c:v>
                </c:pt>
                <c:pt idx="10">
                  <c:v>0.11654945245281745</c:v>
                </c:pt>
                <c:pt idx="11">
                  <c:v>0.11660223328356878</c:v>
                </c:pt>
                <c:pt idx="12">
                  <c:v>0.11622005645398303</c:v>
                </c:pt>
                <c:pt idx="13">
                  <c:v>0.11762946250481932</c:v>
                </c:pt>
                <c:pt idx="14">
                  <c:v>0.11679428243149559</c:v>
                </c:pt>
                <c:pt idx="15">
                  <c:v>0.11730872630425537</c:v>
                </c:pt>
                <c:pt idx="16">
                  <c:v>0.11782756196059552</c:v>
                </c:pt>
                <c:pt idx="17">
                  <c:v>0.1174403004306761</c:v>
                </c:pt>
                <c:pt idx="18">
                  <c:v>0.11796698595792421</c:v>
                </c:pt>
                <c:pt idx="19">
                  <c:v>0.11802547884404646</c:v>
                </c:pt>
                <c:pt idx="20">
                  <c:v>0.11810638147367669</c:v>
                </c:pt>
                <c:pt idx="21">
                  <c:v>0.11817187207128299</c:v>
                </c:pt>
                <c:pt idx="22">
                  <c:v>0.11914434084151182</c:v>
                </c:pt>
                <c:pt idx="23">
                  <c:v>0.11786305970266042</c:v>
                </c:pt>
                <c:pt idx="24">
                  <c:v>0.11929623477907825</c:v>
                </c:pt>
                <c:pt idx="25">
                  <c:v>0.11846292494689337</c:v>
                </c:pt>
                <c:pt idx="26">
                  <c:v>0.1185339434944801</c:v>
                </c:pt>
                <c:pt idx="27">
                  <c:v>0.11905272391939903</c:v>
                </c:pt>
                <c:pt idx="28">
                  <c:v>0.11821081964667357</c:v>
                </c:pt>
                <c:pt idx="29">
                  <c:v>0.11923523028095673</c:v>
                </c:pt>
                <c:pt idx="30">
                  <c:v>0.1178903430925935</c:v>
                </c:pt>
                <c:pt idx="31">
                  <c:v>0.11797424424383962</c:v>
                </c:pt>
                <c:pt idx="32">
                  <c:v>0.11758095809266322</c:v>
                </c:pt>
                <c:pt idx="33">
                  <c:v>0.11718657061900828</c:v>
                </c:pt>
                <c:pt idx="34">
                  <c:v>0.1163264449172523</c:v>
                </c:pt>
                <c:pt idx="35">
                  <c:v>0.11546671174767908</c:v>
                </c:pt>
                <c:pt idx="36">
                  <c:v>0.11459485963674254</c:v>
                </c:pt>
                <c:pt idx="37">
                  <c:v>0.11326271846370872</c:v>
                </c:pt>
                <c:pt idx="38">
                  <c:v>0.11098874210112442</c:v>
                </c:pt>
                <c:pt idx="39">
                  <c:v>0.11010072491081146</c:v>
                </c:pt>
                <c:pt idx="40">
                  <c:v>0.10643302282589318</c:v>
                </c:pt>
                <c:pt idx="41">
                  <c:v>0.10459913314379676</c:v>
                </c:pt>
                <c:pt idx="42">
                  <c:v>0.09998223036960852</c:v>
                </c:pt>
                <c:pt idx="43">
                  <c:v>0.09629253465694987</c:v>
                </c:pt>
                <c:pt idx="44">
                  <c:v>0.09120190537140971</c:v>
                </c:pt>
                <c:pt idx="45">
                  <c:v>0.0842892390233132</c:v>
                </c:pt>
                <c:pt idx="46">
                  <c:v>0.07784102631901746</c:v>
                </c:pt>
                <c:pt idx="47">
                  <c:v>0.06868099445656028</c:v>
                </c:pt>
                <c:pt idx="48">
                  <c:v>0.05957993013420548</c:v>
                </c:pt>
                <c:pt idx="49">
                  <c:v>0.04693323631060764</c:v>
                </c:pt>
                <c:pt idx="50">
                  <c:v>0.035343088993421645</c:v>
                </c:pt>
                <c:pt idx="51">
                  <c:v>0.0208102598503892</c:v>
                </c:pt>
                <c:pt idx="52">
                  <c:v>0.005221452342407673</c:v>
                </c:pt>
                <c:pt idx="53">
                  <c:v>-0.009120131590528047</c:v>
                </c:pt>
                <c:pt idx="54">
                  <c:v>-0.02437024009339339</c:v>
                </c:pt>
                <c:pt idx="55">
                  <c:v>-0.03828936544041639</c:v>
                </c:pt>
                <c:pt idx="56">
                  <c:v>-0.049615025365849164</c:v>
                </c:pt>
                <c:pt idx="57">
                  <c:v>-0.05677785137458713</c:v>
                </c:pt>
                <c:pt idx="58">
                  <c:v>-0.06080227407768746</c:v>
                </c:pt>
                <c:pt idx="59">
                  <c:v>-0.21884652728797604</c:v>
                </c:pt>
                <c:pt idx="60">
                  <c:v>-0.05568232134417528</c:v>
                </c:pt>
                <c:pt idx="61">
                  <c:v>-0.04875968799155217</c:v>
                </c:pt>
                <c:pt idx="62">
                  <c:v>-0.03946928158620011</c:v>
                </c:pt>
                <c:pt idx="63">
                  <c:v>-0.027160609014941883</c:v>
                </c:pt>
                <c:pt idx="64">
                  <c:v>-0.01008805939178714</c:v>
                </c:pt>
                <c:pt idx="65">
                  <c:v>-0.005922691447594275</c:v>
                </c:pt>
                <c:pt idx="66">
                  <c:v>0.01660255791130183</c:v>
                </c:pt>
                <c:pt idx="67">
                  <c:v>0.02645761566497029</c:v>
                </c:pt>
                <c:pt idx="68">
                  <c:v>0.03829567724518057</c:v>
                </c:pt>
                <c:pt idx="69">
                  <c:v>0.047510040903095074</c:v>
                </c:pt>
                <c:pt idx="70">
                  <c:v>0.05734748376650245</c:v>
                </c:pt>
                <c:pt idx="71">
                  <c:v>0.06430416074741885</c:v>
                </c:pt>
                <c:pt idx="72">
                  <c:v>0.07123462753820675</c:v>
                </c:pt>
                <c:pt idx="73">
                  <c:v>0.07605568256276385</c:v>
                </c:pt>
                <c:pt idx="74">
                  <c:v>0.08121875457090155</c:v>
                </c:pt>
                <c:pt idx="75">
                  <c:v>0.08500532345169276</c:v>
                </c:pt>
                <c:pt idx="76">
                  <c:v>0.0877419813601783</c:v>
                </c:pt>
                <c:pt idx="77">
                  <c:v>0.09119963839489387</c:v>
                </c:pt>
                <c:pt idx="78">
                  <c:v>0.09257364496599862</c:v>
                </c:pt>
                <c:pt idx="79">
                  <c:v>0.09535207355198239</c:v>
                </c:pt>
                <c:pt idx="80">
                  <c:v>0.0960496853089019</c:v>
                </c:pt>
                <c:pt idx="81">
                  <c:v>0.09780943251224627</c:v>
                </c:pt>
                <c:pt idx="82">
                  <c:v>0.09887396018651273</c:v>
                </c:pt>
                <c:pt idx="83">
                  <c:v>0.09960198647637597</c:v>
                </c:pt>
                <c:pt idx="84">
                  <c:v>0.10033012534795205</c:v>
                </c:pt>
                <c:pt idx="85">
                  <c:v>0.10106891241335347</c:v>
                </c:pt>
                <c:pt idx="86">
                  <c:v>0.10146114851969301</c:v>
                </c:pt>
                <c:pt idx="87">
                  <c:v>0.10185785588546636</c:v>
                </c:pt>
                <c:pt idx="88">
                  <c:v>0.10190472004411077</c:v>
                </c:pt>
                <c:pt idx="89">
                  <c:v>0.1030046978958481</c:v>
                </c:pt>
                <c:pt idx="90">
                  <c:v>0.10236412302748477</c:v>
                </c:pt>
                <c:pt idx="91">
                  <c:v>0.10310758555610988</c:v>
                </c:pt>
                <c:pt idx="92">
                  <c:v>0.10281986413033906</c:v>
                </c:pt>
                <c:pt idx="93">
                  <c:v>0.10287413055899819</c:v>
                </c:pt>
                <c:pt idx="94">
                  <c:v>0.1036326914495227</c:v>
                </c:pt>
                <c:pt idx="95">
                  <c:v>0.10263371511603481</c:v>
                </c:pt>
                <c:pt idx="96">
                  <c:v>0.10374037919525492</c:v>
                </c:pt>
                <c:pt idx="97">
                  <c:v>0.1030981426851767</c:v>
                </c:pt>
                <c:pt idx="98">
                  <c:v>0.10315674078474757</c:v>
                </c:pt>
                <c:pt idx="99">
                  <c:v>0.10320281373424223</c:v>
                </c:pt>
                <c:pt idx="100">
                  <c:v>0.10326705459128149</c:v>
                </c:pt>
                <c:pt idx="101">
                  <c:v>0.10296089197154856</c:v>
                </c:pt>
                <c:pt idx="102">
                  <c:v>0.10337299087381169</c:v>
                </c:pt>
                <c:pt idx="103">
                  <c:v>0.10307176231197701</c:v>
                </c:pt>
                <c:pt idx="104">
                  <c:v>0.10276833109335826</c:v>
                </c:pt>
                <c:pt idx="105">
                  <c:v>0.10353439524504182</c:v>
                </c:pt>
                <c:pt idx="106">
                  <c:v>0.10252033436709596</c:v>
                </c:pt>
                <c:pt idx="107">
                  <c:v>0.10292183234712482</c:v>
                </c:pt>
                <c:pt idx="108">
                  <c:v>0.10298080750692051</c:v>
                </c:pt>
                <c:pt idx="109">
                  <c:v>0.10266634398000818</c:v>
                </c:pt>
                <c:pt idx="110">
                  <c:v>0.10307408476934654</c:v>
                </c:pt>
                <c:pt idx="111">
                  <c:v>0.10241372299283924</c:v>
                </c:pt>
                <c:pt idx="112">
                  <c:v>0.10245981132186799</c:v>
                </c:pt>
                <c:pt idx="113">
                  <c:v>0.10286191795046307</c:v>
                </c:pt>
                <c:pt idx="114">
                  <c:v>0.10219393641261121</c:v>
                </c:pt>
                <c:pt idx="115">
                  <c:v>0.1026042609725053</c:v>
                </c:pt>
                <c:pt idx="116">
                  <c:v>0.1022802754213572</c:v>
                </c:pt>
                <c:pt idx="117">
                  <c:v>0.10233484426577633</c:v>
                </c:pt>
              </c:numCache>
            </c:numRef>
          </c:yVal>
          <c:smooth val="0"/>
        </c:ser>
        <c:axId val="23546080"/>
        <c:axId val="10588129"/>
      </c:scatterChart>
      <c:valAx>
        <c:axId val="23546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88129"/>
        <c:crosses val="autoZero"/>
        <c:crossBetween val="midCat"/>
        <c:dispUnits/>
      </c:valAx>
      <c:valAx>
        <c:axId val="10588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dT/dt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5460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c+v Arrival time vs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9"/>
                <c:pt idx="0">
                  <c:v>-5.9</c:v>
                </c:pt>
                <c:pt idx="1">
                  <c:v>-5.8</c:v>
                </c:pt>
                <c:pt idx="2">
                  <c:v>-5.7</c:v>
                </c:pt>
                <c:pt idx="3">
                  <c:v>-5.6</c:v>
                </c:pt>
                <c:pt idx="4">
                  <c:v>-5.5</c:v>
                </c:pt>
                <c:pt idx="5">
                  <c:v>-5.4</c:v>
                </c:pt>
                <c:pt idx="6">
                  <c:v>-5.3</c:v>
                </c:pt>
                <c:pt idx="7">
                  <c:v>-5.2</c:v>
                </c:pt>
                <c:pt idx="8">
                  <c:v>-5.1</c:v>
                </c:pt>
                <c:pt idx="9">
                  <c:v>-5</c:v>
                </c:pt>
                <c:pt idx="10">
                  <c:v>-4.9</c:v>
                </c:pt>
                <c:pt idx="11">
                  <c:v>-4.8</c:v>
                </c:pt>
                <c:pt idx="12">
                  <c:v>-4.7</c:v>
                </c:pt>
                <c:pt idx="13">
                  <c:v>-4.6</c:v>
                </c:pt>
                <c:pt idx="14">
                  <c:v>-4.5</c:v>
                </c:pt>
                <c:pt idx="15">
                  <c:v>-4.4</c:v>
                </c:pt>
                <c:pt idx="16">
                  <c:v>-4.3</c:v>
                </c:pt>
                <c:pt idx="17">
                  <c:v>-4.2</c:v>
                </c:pt>
                <c:pt idx="18">
                  <c:v>-4.1</c:v>
                </c:pt>
                <c:pt idx="19">
                  <c:v>-4</c:v>
                </c:pt>
                <c:pt idx="20">
                  <c:v>-3.9</c:v>
                </c:pt>
                <c:pt idx="21">
                  <c:v>-3.8</c:v>
                </c:pt>
                <c:pt idx="22">
                  <c:v>-3.7</c:v>
                </c:pt>
                <c:pt idx="23">
                  <c:v>-3.6</c:v>
                </c:pt>
                <c:pt idx="24">
                  <c:v>-3.5</c:v>
                </c:pt>
                <c:pt idx="25">
                  <c:v>-3.4</c:v>
                </c:pt>
                <c:pt idx="26">
                  <c:v>-3.3</c:v>
                </c:pt>
                <c:pt idx="27">
                  <c:v>-3.2</c:v>
                </c:pt>
                <c:pt idx="28">
                  <c:v>-3.1</c:v>
                </c:pt>
                <c:pt idx="29">
                  <c:v>-3</c:v>
                </c:pt>
                <c:pt idx="30">
                  <c:v>-2.9</c:v>
                </c:pt>
                <c:pt idx="31">
                  <c:v>-2.8</c:v>
                </c:pt>
                <c:pt idx="32">
                  <c:v>-2.7</c:v>
                </c:pt>
                <c:pt idx="33">
                  <c:v>-2.6</c:v>
                </c:pt>
                <c:pt idx="34">
                  <c:v>-2.5</c:v>
                </c:pt>
                <c:pt idx="35">
                  <c:v>-2.4</c:v>
                </c:pt>
                <c:pt idx="36">
                  <c:v>-2.3</c:v>
                </c:pt>
                <c:pt idx="37">
                  <c:v>-2.2</c:v>
                </c:pt>
                <c:pt idx="38">
                  <c:v>-2.1</c:v>
                </c:pt>
                <c:pt idx="39">
                  <c:v>-2</c:v>
                </c:pt>
                <c:pt idx="40">
                  <c:v>-1.9</c:v>
                </c:pt>
                <c:pt idx="41">
                  <c:v>-1.8</c:v>
                </c:pt>
                <c:pt idx="42">
                  <c:v>-1.7</c:v>
                </c:pt>
                <c:pt idx="43">
                  <c:v>-1.6</c:v>
                </c:pt>
                <c:pt idx="44">
                  <c:v>-1.5</c:v>
                </c:pt>
                <c:pt idx="45">
                  <c:v>-1.4</c:v>
                </c:pt>
                <c:pt idx="46">
                  <c:v>-1.3</c:v>
                </c:pt>
                <c:pt idx="47">
                  <c:v>-1.2</c:v>
                </c:pt>
                <c:pt idx="48">
                  <c:v>-1.1</c:v>
                </c:pt>
                <c:pt idx="49">
                  <c:v>-1</c:v>
                </c:pt>
                <c:pt idx="50">
                  <c:v>-0.9</c:v>
                </c:pt>
                <c:pt idx="51">
                  <c:v>-0.8</c:v>
                </c:pt>
                <c:pt idx="52">
                  <c:v>-0.7</c:v>
                </c:pt>
                <c:pt idx="53">
                  <c:v>-0.6</c:v>
                </c:pt>
                <c:pt idx="54">
                  <c:v>-0.5</c:v>
                </c:pt>
                <c:pt idx="55">
                  <c:v>-0.4</c:v>
                </c:pt>
                <c:pt idx="56">
                  <c:v>-0.3</c:v>
                </c:pt>
                <c:pt idx="57">
                  <c:v>-0.2</c:v>
                </c:pt>
                <c:pt idx="58">
                  <c:v>-0.1</c:v>
                </c:pt>
                <c:pt idx="59">
                  <c:v>0</c:v>
                </c:pt>
                <c:pt idx="60">
                  <c:v>0.1</c:v>
                </c:pt>
                <c:pt idx="61">
                  <c:v>0.2</c:v>
                </c:pt>
                <c:pt idx="62">
                  <c:v>0.3</c:v>
                </c:pt>
                <c:pt idx="63">
                  <c:v>0.4</c:v>
                </c:pt>
                <c:pt idx="64">
                  <c:v>0.5</c:v>
                </c:pt>
                <c:pt idx="65">
                  <c:v>0.6</c:v>
                </c:pt>
                <c:pt idx="66">
                  <c:v>0.7</c:v>
                </c:pt>
                <c:pt idx="67">
                  <c:v>0.8</c:v>
                </c:pt>
                <c:pt idx="68">
                  <c:v>0.9</c:v>
                </c:pt>
                <c:pt idx="69">
                  <c:v>1</c:v>
                </c:pt>
                <c:pt idx="70">
                  <c:v>1.1</c:v>
                </c:pt>
                <c:pt idx="71">
                  <c:v>1.2</c:v>
                </c:pt>
                <c:pt idx="72">
                  <c:v>1.3</c:v>
                </c:pt>
                <c:pt idx="73">
                  <c:v>1.4</c:v>
                </c:pt>
                <c:pt idx="74">
                  <c:v>1.5</c:v>
                </c:pt>
                <c:pt idx="75">
                  <c:v>1.6</c:v>
                </c:pt>
                <c:pt idx="76">
                  <c:v>1.7</c:v>
                </c:pt>
                <c:pt idx="77">
                  <c:v>1.8</c:v>
                </c:pt>
                <c:pt idx="78">
                  <c:v>1.9</c:v>
                </c:pt>
                <c:pt idx="79">
                  <c:v>2</c:v>
                </c:pt>
                <c:pt idx="80">
                  <c:v>2.1</c:v>
                </c:pt>
                <c:pt idx="81">
                  <c:v>2.2</c:v>
                </c:pt>
                <c:pt idx="82">
                  <c:v>2.3</c:v>
                </c:pt>
                <c:pt idx="83">
                  <c:v>2.4</c:v>
                </c:pt>
                <c:pt idx="84">
                  <c:v>2.5</c:v>
                </c:pt>
                <c:pt idx="85">
                  <c:v>2.6</c:v>
                </c:pt>
                <c:pt idx="86">
                  <c:v>2.7</c:v>
                </c:pt>
                <c:pt idx="87">
                  <c:v>2.8</c:v>
                </c:pt>
                <c:pt idx="88">
                  <c:v>2.9</c:v>
                </c:pt>
                <c:pt idx="89">
                  <c:v>3</c:v>
                </c:pt>
                <c:pt idx="90">
                  <c:v>3.1</c:v>
                </c:pt>
                <c:pt idx="91">
                  <c:v>3.2</c:v>
                </c:pt>
                <c:pt idx="92">
                  <c:v>3.3</c:v>
                </c:pt>
                <c:pt idx="93">
                  <c:v>3.4</c:v>
                </c:pt>
                <c:pt idx="94">
                  <c:v>3.5</c:v>
                </c:pt>
                <c:pt idx="95">
                  <c:v>3.6</c:v>
                </c:pt>
                <c:pt idx="96">
                  <c:v>3.7</c:v>
                </c:pt>
                <c:pt idx="97">
                  <c:v>3.8</c:v>
                </c:pt>
                <c:pt idx="98">
                  <c:v>3.9</c:v>
                </c:pt>
                <c:pt idx="99">
                  <c:v>4</c:v>
                </c:pt>
                <c:pt idx="100">
                  <c:v>4.1</c:v>
                </c:pt>
                <c:pt idx="101">
                  <c:v>4.2</c:v>
                </c:pt>
                <c:pt idx="102">
                  <c:v>4.3</c:v>
                </c:pt>
                <c:pt idx="103">
                  <c:v>4.4</c:v>
                </c:pt>
                <c:pt idx="104">
                  <c:v>4.5</c:v>
                </c:pt>
                <c:pt idx="105">
                  <c:v>4.6</c:v>
                </c:pt>
                <c:pt idx="106">
                  <c:v>4.7</c:v>
                </c:pt>
                <c:pt idx="107">
                  <c:v>4.8</c:v>
                </c:pt>
                <c:pt idx="108">
                  <c:v>4.9</c:v>
                </c:pt>
                <c:pt idx="109">
                  <c:v>5</c:v>
                </c:pt>
                <c:pt idx="110">
                  <c:v>5.1</c:v>
                </c:pt>
                <c:pt idx="111">
                  <c:v>5.2</c:v>
                </c:pt>
                <c:pt idx="112">
                  <c:v>5.3</c:v>
                </c:pt>
                <c:pt idx="113">
                  <c:v>5.4</c:v>
                </c:pt>
                <c:pt idx="114">
                  <c:v>5.5</c:v>
                </c:pt>
                <c:pt idx="115">
                  <c:v>5.6</c:v>
                </c:pt>
                <c:pt idx="116">
                  <c:v>5.7</c:v>
                </c:pt>
                <c:pt idx="117">
                  <c:v>5.8</c:v>
                </c:pt>
                <c:pt idx="118">
                  <c:v>5.9</c:v>
                </c:pt>
              </c:strCache>
            </c:strRef>
          </c:xVal>
          <c:yVal>
            <c:numRef>
              <c:f>Sheet1!$X$10:$X$90</c:f>
              <c:numCache>
                <c:ptCount val="119"/>
                <c:pt idx="0">
                  <c:v>14.839907042279558</c:v>
                </c:pt>
                <c:pt idx="1">
                  <c:v>14.954545425176835</c:v>
                </c:pt>
                <c:pt idx="2">
                  <c:v>15.06924765987403</c:v>
                </c:pt>
                <c:pt idx="3">
                  <c:v>15.183990363255928</c:v>
                </c:pt>
                <c:pt idx="4">
                  <c:v>15.299244921633626</c:v>
                </c:pt>
                <c:pt idx="5">
                  <c:v>15.414101217833514</c:v>
                </c:pt>
                <c:pt idx="6">
                  <c:v>15.529901935078989</c:v>
                </c:pt>
                <c:pt idx="7">
                  <c:v>15.645318690555758</c:v>
                </c:pt>
                <c:pt idx="8">
                  <c:v>15.760791962380209</c:v>
                </c:pt>
                <c:pt idx="9">
                  <c:v>15.877210996652565</c:v>
                </c:pt>
                <c:pt idx="10">
                  <c:v>15.993242767119307</c:v>
                </c:pt>
                <c:pt idx="11">
                  <c:v>16.109792219572125</c:v>
                </c:pt>
                <c:pt idx="12">
                  <c:v>16.226394452855693</c:v>
                </c:pt>
                <c:pt idx="13">
                  <c:v>16.342614509309676</c:v>
                </c:pt>
                <c:pt idx="14">
                  <c:v>16.460243971814496</c:v>
                </c:pt>
                <c:pt idx="15">
                  <c:v>16.57703825424599</c:v>
                </c:pt>
                <c:pt idx="16">
                  <c:v>16.694346980550247</c:v>
                </c:pt>
                <c:pt idx="17">
                  <c:v>16.812174542510842</c:v>
                </c:pt>
                <c:pt idx="18">
                  <c:v>16.92961484294152</c:v>
                </c:pt>
                <c:pt idx="19">
                  <c:v>17.047581828899443</c:v>
                </c:pt>
                <c:pt idx="20">
                  <c:v>17.16560730774349</c:v>
                </c:pt>
                <c:pt idx="21">
                  <c:v>17.283713689217166</c:v>
                </c:pt>
                <c:pt idx="22">
                  <c:v>17.40188556128845</c:v>
                </c:pt>
                <c:pt idx="23">
                  <c:v>17.52102990212996</c:v>
                </c:pt>
                <c:pt idx="24">
                  <c:v>17.63889296183262</c:v>
                </c:pt>
                <c:pt idx="25">
                  <c:v>17.7581891966117</c:v>
                </c:pt>
                <c:pt idx="26">
                  <c:v>17.876652121558593</c:v>
                </c:pt>
                <c:pt idx="27">
                  <c:v>17.995186065053073</c:v>
                </c:pt>
                <c:pt idx="28">
                  <c:v>18.11423878897247</c:v>
                </c:pt>
                <c:pt idx="29">
                  <c:v>18.232449608619145</c:v>
                </c:pt>
                <c:pt idx="30">
                  <c:v>18.351684838900102</c:v>
                </c:pt>
                <c:pt idx="31">
                  <c:v>18.469575181992695</c:v>
                </c:pt>
                <c:pt idx="32">
                  <c:v>18.587549426236535</c:v>
                </c:pt>
                <c:pt idx="33">
                  <c:v>18.7051303843292</c:v>
                </c:pt>
                <c:pt idx="34">
                  <c:v>18.822316954948207</c:v>
                </c:pt>
                <c:pt idx="35">
                  <c:v>18.93864339986546</c:v>
                </c:pt>
                <c:pt idx="36">
                  <c:v>19.054110111613138</c:v>
                </c:pt>
                <c:pt idx="37">
                  <c:v>19.16870497124988</c:v>
                </c:pt>
                <c:pt idx="38">
                  <c:v>19.28196768971359</c:v>
                </c:pt>
                <c:pt idx="39">
                  <c:v>19.392956431814714</c:v>
                </c:pt>
                <c:pt idx="40">
                  <c:v>19.503057156725525</c:v>
                </c:pt>
                <c:pt idx="41">
                  <c:v>19.60949017955142</c:v>
                </c:pt>
                <c:pt idx="42">
                  <c:v>19.714089312695215</c:v>
                </c:pt>
                <c:pt idx="43">
                  <c:v>19.814071543064824</c:v>
                </c:pt>
                <c:pt idx="44">
                  <c:v>19.910364077721773</c:v>
                </c:pt>
                <c:pt idx="45">
                  <c:v>20.001565983093183</c:v>
                </c:pt>
                <c:pt idx="46">
                  <c:v>20.085855222116496</c:v>
                </c:pt>
                <c:pt idx="47">
                  <c:v>20.163696248435514</c:v>
                </c:pt>
                <c:pt idx="48">
                  <c:v>20.232377242892074</c:v>
                </c:pt>
                <c:pt idx="49">
                  <c:v>20.29195717302628</c:v>
                </c:pt>
                <c:pt idx="50">
                  <c:v>20.338890409336887</c:v>
                </c:pt>
                <c:pt idx="51">
                  <c:v>20.37423349833031</c:v>
                </c:pt>
                <c:pt idx="52">
                  <c:v>20.395043758180698</c:v>
                </c:pt>
                <c:pt idx="53">
                  <c:v>20.400265210523106</c:v>
                </c:pt>
                <c:pt idx="54">
                  <c:v>20.391145078932578</c:v>
                </c:pt>
                <c:pt idx="55">
                  <c:v>20.366774838839184</c:v>
                </c:pt>
                <c:pt idx="56">
                  <c:v>20.328485473398768</c:v>
                </c:pt>
                <c:pt idx="57">
                  <c:v>20.27887044803292</c:v>
                </c:pt>
                <c:pt idx="58">
                  <c:v>20.22209259665833</c:v>
                </c:pt>
                <c:pt idx="59">
                  <c:v>20.161290322580644</c:v>
                </c:pt>
                <c:pt idx="60">
                  <c:v>19.942443795292668</c:v>
                </c:pt>
                <c:pt idx="61">
                  <c:v>19.886761473948493</c:v>
                </c:pt>
                <c:pt idx="62">
                  <c:v>19.83800178595694</c:v>
                </c:pt>
                <c:pt idx="63">
                  <c:v>19.79853250437074</c:v>
                </c:pt>
                <c:pt idx="64">
                  <c:v>19.7713718953558</c:v>
                </c:pt>
                <c:pt idx="65">
                  <c:v>19.76128383596401</c:v>
                </c:pt>
                <c:pt idx="66">
                  <c:v>19.755361144516417</c:v>
                </c:pt>
                <c:pt idx="67">
                  <c:v>19.77196370242772</c:v>
                </c:pt>
                <c:pt idx="68">
                  <c:v>19.79842131809269</c:v>
                </c:pt>
                <c:pt idx="69">
                  <c:v>19.83671699533787</c:v>
                </c:pt>
                <c:pt idx="70">
                  <c:v>19.884227036240965</c:v>
                </c:pt>
                <c:pt idx="71">
                  <c:v>19.941574520007467</c:v>
                </c:pt>
                <c:pt idx="72">
                  <c:v>20.005878680754886</c:v>
                </c:pt>
                <c:pt idx="73">
                  <c:v>20.077113308293093</c:v>
                </c:pt>
                <c:pt idx="74">
                  <c:v>20.153168990855857</c:v>
                </c:pt>
                <c:pt idx="75">
                  <c:v>20.23438774542676</c:v>
                </c:pt>
                <c:pt idx="76">
                  <c:v>20.31939306887845</c:v>
                </c:pt>
                <c:pt idx="77">
                  <c:v>20.40713505023863</c:v>
                </c:pt>
                <c:pt idx="78">
                  <c:v>20.498334688633523</c:v>
                </c:pt>
                <c:pt idx="79">
                  <c:v>20.590908333599522</c:v>
                </c:pt>
                <c:pt idx="80">
                  <c:v>20.686260407151504</c:v>
                </c:pt>
                <c:pt idx="81">
                  <c:v>20.782310092460406</c:v>
                </c:pt>
                <c:pt idx="82">
                  <c:v>20.880119524972653</c:v>
                </c:pt>
                <c:pt idx="83">
                  <c:v>20.978993485159165</c:v>
                </c:pt>
                <c:pt idx="84">
                  <c:v>21.07859547163554</c:v>
                </c:pt>
                <c:pt idx="85">
                  <c:v>21.178925596983493</c:v>
                </c:pt>
                <c:pt idx="86">
                  <c:v>21.279994509396847</c:v>
                </c:pt>
                <c:pt idx="87">
                  <c:v>21.38145565791654</c:v>
                </c:pt>
                <c:pt idx="88">
                  <c:v>21.483313513802006</c:v>
                </c:pt>
                <c:pt idx="89">
                  <c:v>21.585218233846117</c:v>
                </c:pt>
                <c:pt idx="90">
                  <c:v>21.688222931741965</c:v>
                </c:pt>
                <c:pt idx="91">
                  <c:v>21.79058705476945</c:v>
                </c:pt>
                <c:pt idx="92">
                  <c:v>21.89369464032556</c:v>
                </c:pt>
                <c:pt idx="93">
                  <c:v>21.9965145044559</c:v>
                </c:pt>
                <c:pt idx="94">
                  <c:v>22.099388635014897</c:v>
                </c:pt>
                <c:pt idx="95">
                  <c:v>22.20302132646442</c:v>
                </c:pt>
                <c:pt idx="96">
                  <c:v>22.305655041580454</c:v>
                </c:pt>
                <c:pt idx="97">
                  <c:v>22.40939542077571</c:v>
                </c:pt>
                <c:pt idx="98">
                  <c:v>22.512493563460886</c:v>
                </c:pt>
                <c:pt idx="99">
                  <c:v>22.615650304245634</c:v>
                </c:pt>
                <c:pt idx="100">
                  <c:v>22.718853117979876</c:v>
                </c:pt>
                <c:pt idx="101">
                  <c:v>22.822120172571157</c:v>
                </c:pt>
                <c:pt idx="102">
                  <c:v>22.925081064542706</c:v>
                </c:pt>
                <c:pt idx="103">
                  <c:v>23.028454055416518</c:v>
                </c:pt>
                <c:pt idx="104">
                  <c:v>23.131525817728495</c:v>
                </c:pt>
                <c:pt idx="105">
                  <c:v>23.234294148821853</c:v>
                </c:pt>
                <c:pt idx="106">
                  <c:v>23.337828544066895</c:v>
                </c:pt>
                <c:pt idx="107">
                  <c:v>23.44034887843399</c:v>
                </c:pt>
                <c:pt idx="108">
                  <c:v>23.543270710781115</c:v>
                </c:pt>
                <c:pt idx="109">
                  <c:v>23.646251518288036</c:v>
                </c:pt>
                <c:pt idx="110">
                  <c:v>23.748917862268044</c:v>
                </c:pt>
                <c:pt idx="111">
                  <c:v>23.85199194703739</c:v>
                </c:pt>
                <c:pt idx="112">
                  <c:v>23.95440567003023</c:v>
                </c:pt>
                <c:pt idx="113">
                  <c:v>24.056865481352098</c:v>
                </c:pt>
                <c:pt idx="114">
                  <c:v>24.15972739930256</c:v>
                </c:pt>
                <c:pt idx="115">
                  <c:v>24.261921335715172</c:v>
                </c:pt>
                <c:pt idx="116">
                  <c:v>24.364525596687677</c:v>
                </c:pt>
                <c:pt idx="117">
                  <c:v>24.466805872109035</c:v>
                </c:pt>
                <c:pt idx="118">
                  <c:v>24.56914071637481</c:v>
                </c:pt>
              </c:numCache>
            </c:numRef>
          </c:yVal>
          <c:smooth val="0"/>
        </c:ser>
        <c:axId val="28184298"/>
        <c:axId val="52332091"/>
      </c:scatterChart>
      <c:valAx>
        <c:axId val="28184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32091"/>
        <c:crosses val="autoZero"/>
        <c:crossBetween val="midCat"/>
        <c:dispUnits/>
      </c:valAx>
      <c:valAx>
        <c:axId val="52332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c+v arrival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842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C+V Arrival Times vs Time  Vmax=.6  C=5 Dist=100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9"/>
                <c:pt idx="0">
                  <c:v>-5.9</c:v>
                </c:pt>
                <c:pt idx="1">
                  <c:v>-5.8</c:v>
                </c:pt>
                <c:pt idx="2">
                  <c:v>-5.7</c:v>
                </c:pt>
                <c:pt idx="3">
                  <c:v>-5.6</c:v>
                </c:pt>
                <c:pt idx="4">
                  <c:v>-5.5</c:v>
                </c:pt>
                <c:pt idx="5">
                  <c:v>-5.4</c:v>
                </c:pt>
                <c:pt idx="6">
                  <c:v>-5.3</c:v>
                </c:pt>
                <c:pt idx="7">
                  <c:v>-5.2</c:v>
                </c:pt>
                <c:pt idx="8">
                  <c:v>-5.1</c:v>
                </c:pt>
                <c:pt idx="9">
                  <c:v>-5</c:v>
                </c:pt>
                <c:pt idx="10">
                  <c:v>-4.9</c:v>
                </c:pt>
                <c:pt idx="11">
                  <c:v>-4.8</c:v>
                </c:pt>
                <c:pt idx="12">
                  <c:v>-4.7</c:v>
                </c:pt>
                <c:pt idx="13">
                  <c:v>-4.6</c:v>
                </c:pt>
                <c:pt idx="14">
                  <c:v>-4.5</c:v>
                </c:pt>
                <c:pt idx="15">
                  <c:v>-4.4</c:v>
                </c:pt>
                <c:pt idx="16">
                  <c:v>-4.3</c:v>
                </c:pt>
                <c:pt idx="17">
                  <c:v>-4.2</c:v>
                </c:pt>
                <c:pt idx="18">
                  <c:v>-4.1</c:v>
                </c:pt>
                <c:pt idx="19">
                  <c:v>-4</c:v>
                </c:pt>
                <c:pt idx="20">
                  <c:v>-3.9</c:v>
                </c:pt>
                <c:pt idx="21">
                  <c:v>-3.8</c:v>
                </c:pt>
                <c:pt idx="22">
                  <c:v>-3.7</c:v>
                </c:pt>
                <c:pt idx="23">
                  <c:v>-3.6</c:v>
                </c:pt>
                <c:pt idx="24">
                  <c:v>-3.5</c:v>
                </c:pt>
                <c:pt idx="25">
                  <c:v>-3.4</c:v>
                </c:pt>
                <c:pt idx="26">
                  <c:v>-3.3</c:v>
                </c:pt>
                <c:pt idx="27">
                  <c:v>-3.2</c:v>
                </c:pt>
                <c:pt idx="28">
                  <c:v>-3.1</c:v>
                </c:pt>
                <c:pt idx="29">
                  <c:v>-3</c:v>
                </c:pt>
                <c:pt idx="30">
                  <c:v>-2.9</c:v>
                </c:pt>
                <c:pt idx="31">
                  <c:v>-2.8</c:v>
                </c:pt>
                <c:pt idx="32">
                  <c:v>-2.7</c:v>
                </c:pt>
                <c:pt idx="33">
                  <c:v>-2.6</c:v>
                </c:pt>
                <c:pt idx="34">
                  <c:v>-2.5</c:v>
                </c:pt>
                <c:pt idx="35">
                  <c:v>-2.4</c:v>
                </c:pt>
                <c:pt idx="36">
                  <c:v>-2.3</c:v>
                </c:pt>
                <c:pt idx="37">
                  <c:v>-2.2</c:v>
                </c:pt>
                <c:pt idx="38">
                  <c:v>-2.1</c:v>
                </c:pt>
                <c:pt idx="39">
                  <c:v>-2</c:v>
                </c:pt>
                <c:pt idx="40">
                  <c:v>-1.9</c:v>
                </c:pt>
                <c:pt idx="41">
                  <c:v>-1.8</c:v>
                </c:pt>
                <c:pt idx="42">
                  <c:v>-1.7</c:v>
                </c:pt>
                <c:pt idx="43">
                  <c:v>-1.6</c:v>
                </c:pt>
                <c:pt idx="44">
                  <c:v>-1.5</c:v>
                </c:pt>
                <c:pt idx="45">
                  <c:v>-1.4</c:v>
                </c:pt>
                <c:pt idx="46">
                  <c:v>-1.3</c:v>
                </c:pt>
                <c:pt idx="47">
                  <c:v>-1.2</c:v>
                </c:pt>
                <c:pt idx="48">
                  <c:v>-1.1</c:v>
                </c:pt>
                <c:pt idx="49">
                  <c:v>-1</c:v>
                </c:pt>
                <c:pt idx="50">
                  <c:v>-0.9</c:v>
                </c:pt>
                <c:pt idx="51">
                  <c:v>-0.8</c:v>
                </c:pt>
                <c:pt idx="52">
                  <c:v>-0.7</c:v>
                </c:pt>
                <c:pt idx="53">
                  <c:v>-0.6</c:v>
                </c:pt>
                <c:pt idx="54">
                  <c:v>-0.5</c:v>
                </c:pt>
                <c:pt idx="55">
                  <c:v>-0.4</c:v>
                </c:pt>
                <c:pt idx="56">
                  <c:v>-0.3</c:v>
                </c:pt>
                <c:pt idx="57">
                  <c:v>-0.2</c:v>
                </c:pt>
                <c:pt idx="58">
                  <c:v>-0.1</c:v>
                </c:pt>
                <c:pt idx="59">
                  <c:v>0</c:v>
                </c:pt>
                <c:pt idx="60">
                  <c:v>0.1</c:v>
                </c:pt>
                <c:pt idx="61">
                  <c:v>0.2</c:v>
                </c:pt>
                <c:pt idx="62">
                  <c:v>0.3</c:v>
                </c:pt>
                <c:pt idx="63">
                  <c:v>0.4</c:v>
                </c:pt>
                <c:pt idx="64">
                  <c:v>0.5</c:v>
                </c:pt>
                <c:pt idx="65">
                  <c:v>0.6</c:v>
                </c:pt>
                <c:pt idx="66">
                  <c:v>0.7</c:v>
                </c:pt>
                <c:pt idx="67">
                  <c:v>0.8</c:v>
                </c:pt>
                <c:pt idx="68">
                  <c:v>0.9</c:v>
                </c:pt>
                <c:pt idx="69">
                  <c:v>1</c:v>
                </c:pt>
                <c:pt idx="70">
                  <c:v>1.1</c:v>
                </c:pt>
                <c:pt idx="71">
                  <c:v>1.2</c:v>
                </c:pt>
                <c:pt idx="72">
                  <c:v>1.3</c:v>
                </c:pt>
                <c:pt idx="73">
                  <c:v>1.4</c:v>
                </c:pt>
                <c:pt idx="74">
                  <c:v>1.5</c:v>
                </c:pt>
                <c:pt idx="75">
                  <c:v>1.6</c:v>
                </c:pt>
                <c:pt idx="76">
                  <c:v>1.7</c:v>
                </c:pt>
                <c:pt idx="77">
                  <c:v>1.8</c:v>
                </c:pt>
                <c:pt idx="78">
                  <c:v>1.9</c:v>
                </c:pt>
                <c:pt idx="79">
                  <c:v>2</c:v>
                </c:pt>
                <c:pt idx="80">
                  <c:v>2.1</c:v>
                </c:pt>
                <c:pt idx="81">
                  <c:v>2.2</c:v>
                </c:pt>
                <c:pt idx="82">
                  <c:v>2.3</c:v>
                </c:pt>
                <c:pt idx="83">
                  <c:v>2.4</c:v>
                </c:pt>
                <c:pt idx="84">
                  <c:v>2.5</c:v>
                </c:pt>
                <c:pt idx="85">
                  <c:v>2.6</c:v>
                </c:pt>
                <c:pt idx="86">
                  <c:v>2.7</c:v>
                </c:pt>
                <c:pt idx="87">
                  <c:v>2.8</c:v>
                </c:pt>
                <c:pt idx="88">
                  <c:v>2.9</c:v>
                </c:pt>
                <c:pt idx="89">
                  <c:v>3</c:v>
                </c:pt>
                <c:pt idx="90">
                  <c:v>3.1</c:v>
                </c:pt>
                <c:pt idx="91">
                  <c:v>3.2</c:v>
                </c:pt>
                <c:pt idx="92">
                  <c:v>3.3</c:v>
                </c:pt>
                <c:pt idx="93">
                  <c:v>3.4</c:v>
                </c:pt>
                <c:pt idx="94">
                  <c:v>3.5</c:v>
                </c:pt>
                <c:pt idx="95">
                  <c:v>3.6</c:v>
                </c:pt>
                <c:pt idx="96">
                  <c:v>3.7</c:v>
                </c:pt>
                <c:pt idx="97">
                  <c:v>3.8</c:v>
                </c:pt>
                <c:pt idx="98">
                  <c:v>3.9</c:v>
                </c:pt>
                <c:pt idx="99">
                  <c:v>4</c:v>
                </c:pt>
                <c:pt idx="100">
                  <c:v>4.1</c:v>
                </c:pt>
                <c:pt idx="101">
                  <c:v>4.2</c:v>
                </c:pt>
                <c:pt idx="102">
                  <c:v>4.3</c:v>
                </c:pt>
                <c:pt idx="103">
                  <c:v>4.4</c:v>
                </c:pt>
                <c:pt idx="104">
                  <c:v>4.5</c:v>
                </c:pt>
                <c:pt idx="105">
                  <c:v>4.6</c:v>
                </c:pt>
                <c:pt idx="106">
                  <c:v>4.7</c:v>
                </c:pt>
                <c:pt idx="107">
                  <c:v>4.8</c:v>
                </c:pt>
                <c:pt idx="108">
                  <c:v>4.9</c:v>
                </c:pt>
                <c:pt idx="109">
                  <c:v>5</c:v>
                </c:pt>
                <c:pt idx="110">
                  <c:v>5.1</c:v>
                </c:pt>
                <c:pt idx="111">
                  <c:v>5.2</c:v>
                </c:pt>
                <c:pt idx="112">
                  <c:v>5.3</c:v>
                </c:pt>
                <c:pt idx="113">
                  <c:v>5.4</c:v>
                </c:pt>
                <c:pt idx="114">
                  <c:v>5.5</c:v>
                </c:pt>
                <c:pt idx="115">
                  <c:v>5.6</c:v>
                </c:pt>
                <c:pt idx="116">
                  <c:v>5.7</c:v>
                </c:pt>
                <c:pt idx="117">
                  <c:v>5.8</c:v>
                </c:pt>
                <c:pt idx="118">
                  <c:v>5.9</c:v>
                </c:pt>
              </c:strCache>
            </c:strRef>
          </c:xVal>
          <c:yVal>
            <c:numRef>
              <c:f>Sheet1!$X$10:$X$90</c:f>
              <c:numCache>
                <c:ptCount val="119"/>
                <c:pt idx="0">
                  <c:v>14.839907042279558</c:v>
                </c:pt>
                <c:pt idx="1">
                  <c:v>14.954545425176835</c:v>
                </c:pt>
                <c:pt idx="2">
                  <c:v>15.06924765987403</c:v>
                </c:pt>
                <c:pt idx="3">
                  <c:v>15.183990363255928</c:v>
                </c:pt>
                <c:pt idx="4">
                  <c:v>15.299244921633626</c:v>
                </c:pt>
                <c:pt idx="5">
                  <c:v>15.414101217833514</c:v>
                </c:pt>
                <c:pt idx="6">
                  <c:v>15.529901935078989</c:v>
                </c:pt>
                <c:pt idx="7">
                  <c:v>15.645318690555758</c:v>
                </c:pt>
                <c:pt idx="8">
                  <c:v>15.760791962380209</c:v>
                </c:pt>
                <c:pt idx="9">
                  <c:v>15.877210996652565</c:v>
                </c:pt>
                <c:pt idx="10">
                  <c:v>15.993242767119307</c:v>
                </c:pt>
                <c:pt idx="11">
                  <c:v>16.109792219572125</c:v>
                </c:pt>
                <c:pt idx="12">
                  <c:v>16.226394452855693</c:v>
                </c:pt>
                <c:pt idx="13">
                  <c:v>16.342614509309676</c:v>
                </c:pt>
                <c:pt idx="14">
                  <c:v>16.460243971814496</c:v>
                </c:pt>
                <c:pt idx="15">
                  <c:v>16.57703825424599</c:v>
                </c:pt>
                <c:pt idx="16">
                  <c:v>16.694346980550247</c:v>
                </c:pt>
                <c:pt idx="17">
                  <c:v>16.812174542510842</c:v>
                </c:pt>
                <c:pt idx="18">
                  <c:v>16.92961484294152</c:v>
                </c:pt>
                <c:pt idx="19">
                  <c:v>17.047581828899443</c:v>
                </c:pt>
                <c:pt idx="20">
                  <c:v>17.16560730774349</c:v>
                </c:pt>
                <c:pt idx="21">
                  <c:v>17.283713689217166</c:v>
                </c:pt>
                <c:pt idx="22">
                  <c:v>17.40188556128845</c:v>
                </c:pt>
                <c:pt idx="23">
                  <c:v>17.52102990212996</c:v>
                </c:pt>
                <c:pt idx="24">
                  <c:v>17.63889296183262</c:v>
                </c:pt>
                <c:pt idx="25">
                  <c:v>17.7581891966117</c:v>
                </c:pt>
                <c:pt idx="26">
                  <c:v>17.876652121558593</c:v>
                </c:pt>
                <c:pt idx="27">
                  <c:v>17.995186065053073</c:v>
                </c:pt>
                <c:pt idx="28">
                  <c:v>18.11423878897247</c:v>
                </c:pt>
                <c:pt idx="29">
                  <c:v>18.232449608619145</c:v>
                </c:pt>
                <c:pt idx="30">
                  <c:v>18.351684838900102</c:v>
                </c:pt>
                <c:pt idx="31">
                  <c:v>18.469575181992695</c:v>
                </c:pt>
                <c:pt idx="32">
                  <c:v>18.587549426236535</c:v>
                </c:pt>
                <c:pt idx="33">
                  <c:v>18.7051303843292</c:v>
                </c:pt>
                <c:pt idx="34">
                  <c:v>18.822316954948207</c:v>
                </c:pt>
                <c:pt idx="35">
                  <c:v>18.93864339986546</c:v>
                </c:pt>
                <c:pt idx="36">
                  <c:v>19.054110111613138</c:v>
                </c:pt>
                <c:pt idx="37">
                  <c:v>19.16870497124988</c:v>
                </c:pt>
                <c:pt idx="38">
                  <c:v>19.28196768971359</c:v>
                </c:pt>
                <c:pt idx="39">
                  <c:v>19.392956431814714</c:v>
                </c:pt>
                <c:pt idx="40">
                  <c:v>19.503057156725525</c:v>
                </c:pt>
                <c:pt idx="41">
                  <c:v>19.60949017955142</c:v>
                </c:pt>
                <c:pt idx="42">
                  <c:v>19.714089312695215</c:v>
                </c:pt>
                <c:pt idx="43">
                  <c:v>19.814071543064824</c:v>
                </c:pt>
                <c:pt idx="44">
                  <c:v>19.910364077721773</c:v>
                </c:pt>
                <c:pt idx="45">
                  <c:v>20.001565983093183</c:v>
                </c:pt>
                <c:pt idx="46">
                  <c:v>20.085855222116496</c:v>
                </c:pt>
                <c:pt idx="47">
                  <c:v>20.163696248435514</c:v>
                </c:pt>
                <c:pt idx="48">
                  <c:v>20.232377242892074</c:v>
                </c:pt>
                <c:pt idx="49">
                  <c:v>20.29195717302628</c:v>
                </c:pt>
                <c:pt idx="50">
                  <c:v>20.338890409336887</c:v>
                </c:pt>
                <c:pt idx="51">
                  <c:v>20.37423349833031</c:v>
                </c:pt>
                <c:pt idx="52">
                  <c:v>20.395043758180698</c:v>
                </c:pt>
                <c:pt idx="53">
                  <c:v>20.400265210523106</c:v>
                </c:pt>
                <c:pt idx="54">
                  <c:v>20.391145078932578</c:v>
                </c:pt>
                <c:pt idx="55">
                  <c:v>20.366774838839184</c:v>
                </c:pt>
                <c:pt idx="56">
                  <c:v>20.328485473398768</c:v>
                </c:pt>
                <c:pt idx="57">
                  <c:v>20.27887044803292</c:v>
                </c:pt>
                <c:pt idx="58">
                  <c:v>20.22209259665833</c:v>
                </c:pt>
                <c:pt idx="59">
                  <c:v>20.161290322580644</c:v>
                </c:pt>
                <c:pt idx="60">
                  <c:v>19.942443795292668</c:v>
                </c:pt>
                <c:pt idx="61">
                  <c:v>19.886761473948493</c:v>
                </c:pt>
                <c:pt idx="62">
                  <c:v>19.83800178595694</c:v>
                </c:pt>
                <c:pt idx="63">
                  <c:v>19.79853250437074</c:v>
                </c:pt>
                <c:pt idx="64">
                  <c:v>19.7713718953558</c:v>
                </c:pt>
                <c:pt idx="65">
                  <c:v>19.76128383596401</c:v>
                </c:pt>
                <c:pt idx="66">
                  <c:v>19.755361144516417</c:v>
                </c:pt>
                <c:pt idx="67">
                  <c:v>19.77196370242772</c:v>
                </c:pt>
                <c:pt idx="68">
                  <c:v>19.79842131809269</c:v>
                </c:pt>
                <c:pt idx="69">
                  <c:v>19.83671699533787</c:v>
                </c:pt>
                <c:pt idx="70">
                  <c:v>19.884227036240965</c:v>
                </c:pt>
                <c:pt idx="71">
                  <c:v>19.941574520007467</c:v>
                </c:pt>
                <c:pt idx="72">
                  <c:v>20.005878680754886</c:v>
                </c:pt>
                <c:pt idx="73">
                  <c:v>20.077113308293093</c:v>
                </c:pt>
                <c:pt idx="74">
                  <c:v>20.153168990855857</c:v>
                </c:pt>
                <c:pt idx="75">
                  <c:v>20.23438774542676</c:v>
                </c:pt>
                <c:pt idx="76">
                  <c:v>20.31939306887845</c:v>
                </c:pt>
                <c:pt idx="77">
                  <c:v>20.40713505023863</c:v>
                </c:pt>
                <c:pt idx="78">
                  <c:v>20.498334688633523</c:v>
                </c:pt>
                <c:pt idx="79">
                  <c:v>20.590908333599522</c:v>
                </c:pt>
                <c:pt idx="80">
                  <c:v>20.686260407151504</c:v>
                </c:pt>
                <c:pt idx="81">
                  <c:v>20.782310092460406</c:v>
                </c:pt>
                <c:pt idx="82">
                  <c:v>20.880119524972653</c:v>
                </c:pt>
                <c:pt idx="83">
                  <c:v>20.978993485159165</c:v>
                </c:pt>
                <c:pt idx="84">
                  <c:v>21.07859547163554</c:v>
                </c:pt>
                <c:pt idx="85">
                  <c:v>21.178925596983493</c:v>
                </c:pt>
                <c:pt idx="86">
                  <c:v>21.279994509396847</c:v>
                </c:pt>
                <c:pt idx="87">
                  <c:v>21.38145565791654</c:v>
                </c:pt>
                <c:pt idx="88">
                  <c:v>21.483313513802006</c:v>
                </c:pt>
                <c:pt idx="89">
                  <c:v>21.585218233846117</c:v>
                </c:pt>
                <c:pt idx="90">
                  <c:v>21.688222931741965</c:v>
                </c:pt>
                <c:pt idx="91">
                  <c:v>21.79058705476945</c:v>
                </c:pt>
                <c:pt idx="92">
                  <c:v>21.89369464032556</c:v>
                </c:pt>
                <c:pt idx="93">
                  <c:v>21.9965145044559</c:v>
                </c:pt>
                <c:pt idx="94">
                  <c:v>22.099388635014897</c:v>
                </c:pt>
                <c:pt idx="95">
                  <c:v>22.20302132646442</c:v>
                </c:pt>
                <c:pt idx="96">
                  <c:v>22.305655041580454</c:v>
                </c:pt>
                <c:pt idx="97">
                  <c:v>22.40939542077571</c:v>
                </c:pt>
                <c:pt idx="98">
                  <c:v>22.512493563460886</c:v>
                </c:pt>
                <c:pt idx="99">
                  <c:v>22.615650304245634</c:v>
                </c:pt>
                <c:pt idx="100">
                  <c:v>22.718853117979876</c:v>
                </c:pt>
                <c:pt idx="101">
                  <c:v>22.822120172571157</c:v>
                </c:pt>
                <c:pt idx="102">
                  <c:v>22.925081064542706</c:v>
                </c:pt>
                <c:pt idx="103">
                  <c:v>23.028454055416518</c:v>
                </c:pt>
                <c:pt idx="104">
                  <c:v>23.131525817728495</c:v>
                </c:pt>
                <c:pt idx="105">
                  <c:v>23.234294148821853</c:v>
                </c:pt>
                <c:pt idx="106">
                  <c:v>23.337828544066895</c:v>
                </c:pt>
                <c:pt idx="107">
                  <c:v>23.44034887843399</c:v>
                </c:pt>
                <c:pt idx="108">
                  <c:v>23.543270710781115</c:v>
                </c:pt>
                <c:pt idx="109">
                  <c:v>23.646251518288036</c:v>
                </c:pt>
                <c:pt idx="110">
                  <c:v>23.748917862268044</c:v>
                </c:pt>
                <c:pt idx="111">
                  <c:v>23.85199194703739</c:v>
                </c:pt>
                <c:pt idx="112">
                  <c:v>23.95440567003023</c:v>
                </c:pt>
                <c:pt idx="113">
                  <c:v>24.056865481352098</c:v>
                </c:pt>
                <c:pt idx="114">
                  <c:v>24.15972739930256</c:v>
                </c:pt>
                <c:pt idx="115">
                  <c:v>24.261921335715172</c:v>
                </c:pt>
                <c:pt idx="116">
                  <c:v>24.364525596687677</c:v>
                </c:pt>
                <c:pt idx="117">
                  <c:v>24.466805872109035</c:v>
                </c:pt>
                <c:pt idx="118">
                  <c:v>24.56914071637481</c:v>
                </c:pt>
              </c:numCache>
            </c:numRef>
          </c:yVal>
          <c:smooth val="0"/>
        </c:ser>
        <c:axId val="1226772"/>
        <c:axId val="11040949"/>
      </c:scatterChart>
      <c:valAx>
        <c:axId val="1226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040949"/>
        <c:crosses val="autoZero"/>
        <c:crossBetween val="midCat"/>
        <c:dispUnits/>
      </c:valAx>
      <c:valAx>
        <c:axId val="11040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C+V Arrival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267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Binary Component Path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Sheet1!$B$10:$B$90</c:f>
              <c:numCache>
                <c:ptCount val="119"/>
                <c:pt idx="0">
                  <c:v>1.73814</c:v>
                </c:pt>
                <c:pt idx="1">
                  <c:v>1.7117</c:v>
                </c:pt>
                <c:pt idx="2">
                  <c:v>1.68505</c:v>
                </c:pt>
                <c:pt idx="3">
                  <c:v>1.65819</c:v>
                </c:pt>
                <c:pt idx="4">
                  <c:v>1.63111</c:v>
                </c:pt>
                <c:pt idx="5">
                  <c:v>1.60382</c:v>
                </c:pt>
                <c:pt idx="6">
                  <c:v>1.5763</c:v>
                </c:pt>
                <c:pt idx="7">
                  <c:v>1.54856</c:v>
                </c:pt>
                <c:pt idx="8">
                  <c:v>1.5206</c:v>
                </c:pt>
                <c:pt idx="9">
                  <c:v>1.4924</c:v>
                </c:pt>
                <c:pt idx="10">
                  <c:v>1.46397</c:v>
                </c:pt>
                <c:pt idx="11">
                  <c:v>1.4353</c:v>
                </c:pt>
                <c:pt idx="12">
                  <c:v>1.40639</c:v>
                </c:pt>
                <c:pt idx="13">
                  <c:v>1.37725</c:v>
                </c:pt>
                <c:pt idx="14">
                  <c:v>1.34785</c:v>
                </c:pt>
                <c:pt idx="15">
                  <c:v>1.31821</c:v>
                </c:pt>
                <c:pt idx="16">
                  <c:v>1.28832</c:v>
                </c:pt>
                <c:pt idx="17">
                  <c:v>1.25817</c:v>
                </c:pt>
                <c:pt idx="18">
                  <c:v>1.22777</c:v>
                </c:pt>
                <c:pt idx="19">
                  <c:v>1.19711</c:v>
                </c:pt>
                <c:pt idx="20">
                  <c:v>1.16619</c:v>
                </c:pt>
                <c:pt idx="21">
                  <c:v>1.13501</c:v>
                </c:pt>
                <c:pt idx="22">
                  <c:v>1.10357</c:v>
                </c:pt>
                <c:pt idx="23">
                  <c:v>1.07185</c:v>
                </c:pt>
                <c:pt idx="24">
                  <c:v>1.03988</c:v>
                </c:pt>
                <c:pt idx="25">
                  <c:v>1.00763</c:v>
                </c:pt>
                <c:pt idx="26">
                  <c:v>0.97512</c:v>
                </c:pt>
                <c:pt idx="27">
                  <c:v>0.94235</c:v>
                </c:pt>
                <c:pt idx="28">
                  <c:v>0.90931</c:v>
                </c:pt>
                <c:pt idx="29">
                  <c:v>0.87602</c:v>
                </c:pt>
                <c:pt idx="30">
                  <c:v>0.84246</c:v>
                </c:pt>
                <c:pt idx="31">
                  <c:v>0.80866</c:v>
                </c:pt>
                <c:pt idx="32">
                  <c:v>0.77462</c:v>
                </c:pt>
                <c:pt idx="33">
                  <c:v>0.74035</c:v>
                </c:pt>
                <c:pt idx="34">
                  <c:v>0.70586</c:v>
                </c:pt>
                <c:pt idx="35">
                  <c:v>0.67117</c:v>
                </c:pt>
                <c:pt idx="36">
                  <c:v>0.6363</c:v>
                </c:pt>
                <c:pt idx="37">
                  <c:v>0.60127</c:v>
                </c:pt>
                <c:pt idx="38">
                  <c:v>0.56611</c:v>
                </c:pt>
                <c:pt idx="39">
                  <c:v>0.53087</c:v>
                </c:pt>
                <c:pt idx="40">
                  <c:v>0.49557</c:v>
                </c:pt>
                <c:pt idx="41">
                  <c:v>0.46029</c:v>
                </c:pt>
                <c:pt idx="42">
                  <c:v>0.42507</c:v>
                </c:pt>
                <c:pt idx="43">
                  <c:v>0.39001</c:v>
                </c:pt>
                <c:pt idx="44">
                  <c:v>0.35519</c:v>
                </c:pt>
                <c:pt idx="45">
                  <c:v>0.32072</c:v>
                </c:pt>
                <c:pt idx="46">
                  <c:v>0.28675</c:v>
                </c:pt>
                <c:pt idx="47">
                  <c:v>0.25342</c:v>
                </c:pt>
                <c:pt idx="48">
                  <c:v>0.22093</c:v>
                </c:pt>
                <c:pt idx="49">
                  <c:v>0.18948</c:v>
                </c:pt>
                <c:pt idx="50">
                  <c:v>0.15935</c:v>
                </c:pt>
                <c:pt idx="51">
                  <c:v>0.1308</c:v>
                </c:pt>
                <c:pt idx="52">
                  <c:v>0.10416</c:v>
                </c:pt>
                <c:pt idx="53">
                  <c:v>0.07979</c:v>
                </c:pt>
                <c:pt idx="54">
                  <c:v>0.05803</c:v>
                </c:pt>
                <c:pt idx="55">
                  <c:v>0.03925</c:v>
                </c:pt>
                <c:pt idx="56">
                  <c:v>0.0238</c:v>
                </c:pt>
                <c:pt idx="57">
                  <c:v>0.01198</c:v>
                </c:pt>
                <c:pt idx="58">
                  <c:v>0.004</c:v>
                </c:pt>
                <c:pt idx="59">
                  <c:v>0</c:v>
                </c:pt>
                <c:pt idx="60">
                  <c:v>0.004</c:v>
                </c:pt>
                <c:pt idx="61">
                  <c:v>0.01198</c:v>
                </c:pt>
                <c:pt idx="62">
                  <c:v>0.0238</c:v>
                </c:pt>
                <c:pt idx="63">
                  <c:v>0.03925</c:v>
                </c:pt>
                <c:pt idx="64">
                  <c:v>0.05803</c:v>
                </c:pt>
                <c:pt idx="65">
                  <c:v>0.0797</c:v>
                </c:pt>
                <c:pt idx="66">
                  <c:v>0.10416</c:v>
                </c:pt>
                <c:pt idx="67">
                  <c:v>0.1308</c:v>
                </c:pt>
                <c:pt idx="68">
                  <c:v>0.15935</c:v>
                </c:pt>
                <c:pt idx="69">
                  <c:v>0.18948</c:v>
                </c:pt>
                <c:pt idx="70">
                  <c:v>0.22093</c:v>
                </c:pt>
                <c:pt idx="71">
                  <c:v>0.25342</c:v>
                </c:pt>
                <c:pt idx="72">
                  <c:v>0.28675</c:v>
                </c:pt>
                <c:pt idx="73">
                  <c:v>0.32072</c:v>
                </c:pt>
                <c:pt idx="74">
                  <c:v>0.35519</c:v>
                </c:pt>
                <c:pt idx="75">
                  <c:v>0.39001</c:v>
                </c:pt>
                <c:pt idx="76">
                  <c:v>0.42507</c:v>
                </c:pt>
                <c:pt idx="77">
                  <c:v>0.46029</c:v>
                </c:pt>
                <c:pt idx="78">
                  <c:v>0.49557</c:v>
                </c:pt>
                <c:pt idx="79">
                  <c:v>0.53087</c:v>
                </c:pt>
                <c:pt idx="80">
                  <c:v>0.56611</c:v>
                </c:pt>
                <c:pt idx="81">
                  <c:v>0.60127</c:v>
                </c:pt>
                <c:pt idx="82">
                  <c:v>0.6363</c:v>
                </c:pt>
                <c:pt idx="83">
                  <c:v>0.67117</c:v>
                </c:pt>
                <c:pt idx="84">
                  <c:v>0.70586</c:v>
                </c:pt>
                <c:pt idx="85">
                  <c:v>0.74035</c:v>
                </c:pt>
                <c:pt idx="86">
                  <c:v>0.77462</c:v>
                </c:pt>
                <c:pt idx="87">
                  <c:v>0.80866</c:v>
                </c:pt>
                <c:pt idx="88">
                  <c:v>0.84246</c:v>
                </c:pt>
                <c:pt idx="89">
                  <c:v>0.87602</c:v>
                </c:pt>
                <c:pt idx="90">
                  <c:v>0.90931</c:v>
                </c:pt>
                <c:pt idx="91">
                  <c:v>0.94235</c:v>
                </c:pt>
                <c:pt idx="92">
                  <c:v>0.97512</c:v>
                </c:pt>
                <c:pt idx="93">
                  <c:v>1.00763</c:v>
                </c:pt>
                <c:pt idx="94">
                  <c:v>1.03988</c:v>
                </c:pt>
                <c:pt idx="95">
                  <c:v>1.07185</c:v>
                </c:pt>
                <c:pt idx="96">
                  <c:v>1.10357</c:v>
                </c:pt>
                <c:pt idx="97">
                  <c:v>1.13501</c:v>
                </c:pt>
                <c:pt idx="98">
                  <c:v>1.16619</c:v>
                </c:pt>
                <c:pt idx="99">
                  <c:v>1.19711</c:v>
                </c:pt>
                <c:pt idx="100">
                  <c:v>1.22777</c:v>
                </c:pt>
                <c:pt idx="101">
                  <c:v>1.25817</c:v>
                </c:pt>
                <c:pt idx="102">
                  <c:v>1.28832</c:v>
                </c:pt>
                <c:pt idx="103">
                  <c:v>1.31821</c:v>
                </c:pt>
                <c:pt idx="104">
                  <c:v>1.34785</c:v>
                </c:pt>
                <c:pt idx="105">
                  <c:v>1.37725</c:v>
                </c:pt>
                <c:pt idx="106">
                  <c:v>1.40639</c:v>
                </c:pt>
                <c:pt idx="107">
                  <c:v>1.4353</c:v>
                </c:pt>
                <c:pt idx="108">
                  <c:v>1.46397</c:v>
                </c:pt>
                <c:pt idx="109">
                  <c:v>1.4924</c:v>
                </c:pt>
                <c:pt idx="110">
                  <c:v>1.5206</c:v>
                </c:pt>
                <c:pt idx="111">
                  <c:v>1.54856</c:v>
                </c:pt>
                <c:pt idx="112">
                  <c:v>1.5763</c:v>
                </c:pt>
                <c:pt idx="113">
                  <c:v>1.60382</c:v>
                </c:pt>
                <c:pt idx="114">
                  <c:v>1.63111</c:v>
                </c:pt>
                <c:pt idx="115">
                  <c:v>1.65819</c:v>
                </c:pt>
                <c:pt idx="116">
                  <c:v>1.68505</c:v>
                </c:pt>
                <c:pt idx="117">
                  <c:v>1.7117</c:v>
                </c:pt>
                <c:pt idx="118">
                  <c:v>1.73814</c:v>
                </c:pt>
              </c:numCache>
            </c:numRef>
          </c:xVal>
          <c:yVal>
            <c:numRef>
              <c:f>Sheet1!$C$10:$C$90</c:f>
              <c:numCache>
                <c:ptCount val="119"/>
                <c:pt idx="0">
                  <c:v>1.327</c:v>
                </c:pt>
                <c:pt idx="1">
                  <c:v>1.32289</c:v>
                </c:pt>
                <c:pt idx="2">
                  <c:v>1.31856</c:v>
                </c:pt>
                <c:pt idx="3">
                  <c:v>1.31398</c:v>
                </c:pt>
                <c:pt idx="4">
                  <c:v>1.30917</c:v>
                </c:pt>
                <c:pt idx="5">
                  <c:v>1.3041</c:v>
                </c:pt>
                <c:pt idx="6">
                  <c:v>1.29877</c:v>
                </c:pt>
                <c:pt idx="7">
                  <c:v>1.29317</c:v>
                </c:pt>
                <c:pt idx="8">
                  <c:v>1.28729</c:v>
                </c:pt>
                <c:pt idx="9">
                  <c:v>1.28112</c:v>
                </c:pt>
                <c:pt idx="10">
                  <c:v>1.27464</c:v>
                </c:pt>
                <c:pt idx="11">
                  <c:v>1.26786</c:v>
                </c:pt>
                <c:pt idx="12">
                  <c:v>1.26075</c:v>
                </c:pt>
                <c:pt idx="13">
                  <c:v>1.2533</c:v>
                </c:pt>
                <c:pt idx="14">
                  <c:v>1.24551</c:v>
                </c:pt>
                <c:pt idx="15">
                  <c:v>1.23735</c:v>
                </c:pt>
                <c:pt idx="16">
                  <c:v>1.22881</c:v>
                </c:pt>
                <c:pt idx="17">
                  <c:v>1.21988</c:v>
                </c:pt>
                <c:pt idx="18">
                  <c:v>1.21053</c:v>
                </c:pt>
                <c:pt idx="19">
                  <c:v>1.20076</c:v>
                </c:pt>
                <c:pt idx="20">
                  <c:v>1.19053</c:v>
                </c:pt>
                <c:pt idx="21">
                  <c:v>1.17984</c:v>
                </c:pt>
                <c:pt idx="22">
                  <c:v>1.16866</c:v>
                </c:pt>
                <c:pt idx="23">
                  <c:v>1.15696</c:v>
                </c:pt>
                <c:pt idx="24">
                  <c:v>1.14472</c:v>
                </c:pt>
                <c:pt idx="25">
                  <c:v>1.13192</c:v>
                </c:pt>
                <c:pt idx="26">
                  <c:v>1.11853</c:v>
                </c:pt>
                <c:pt idx="27">
                  <c:v>1.10452</c:v>
                </c:pt>
                <c:pt idx="28">
                  <c:v>1.08984</c:v>
                </c:pt>
                <c:pt idx="29">
                  <c:v>1.074448</c:v>
                </c:pt>
                <c:pt idx="30">
                  <c:v>1.05839</c:v>
                </c:pt>
                <c:pt idx="31">
                  <c:v>1.04153</c:v>
                </c:pt>
                <c:pt idx="32">
                  <c:v>1.02386</c:v>
                </c:pt>
                <c:pt idx="33">
                  <c:v>1.00533</c:v>
                </c:pt>
                <c:pt idx="34">
                  <c:v>0.98589</c:v>
                </c:pt>
                <c:pt idx="35">
                  <c:v>0.96548</c:v>
                </c:pt>
                <c:pt idx="36">
                  <c:v>0.94405</c:v>
                </c:pt>
                <c:pt idx="37">
                  <c:v>0.92153</c:v>
                </c:pt>
                <c:pt idx="38">
                  <c:v>0.89786</c:v>
                </c:pt>
                <c:pt idx="39">
                  <c:v>0.87295</c:v>
                </c:pt>
                <c:pt idx="40">
                  <c:v>0.84673</c:v>
                </c:pt>
                <c:pt idx="41">
                  <c:v>0.81912</c:v>
                </c:pt>
                <c:pt idx="42">
                  <c:v>0.79003</c:v>
                </c:pt>
                <c:pt idx="43">
                  <c:v>0.75935</c:v>
                </c:pt>
                <c:pt idx="44">
                  <c:v>0.727</c:v>
                </c:pt>
                <c:pt idx="45">
                  <c:v>0.69285</c:v>
                </c:pt>
                <c:pt idx="46">
                  <c:v>0.65682</c:v>
                </c:pt>
                <c:pt idx="47">
                  <c:v>0.61879</c:v>
                </c:pt>
                <c:pt idx="48">
                  <c:v>0.57867</c:v>
                </c:pt>
                <c:pt idx="49">
                  <c:v>0.53637</c:v>
                </c:pt>
                <c:pt idx="50">
                  <c:v>0.49182</c:v>
                </c:pt>
                <c:pt idx="51">
                  <c:v>0.44496</c:v>
                </c:pt>
                <c:pt idx="52">
                  <c:v>0.39581</c:v>
                </c:pt>
                <c:pt idx="53">
                  <c:v>0.3444</c:v>
                </c:pt>
                <c:pt idx="54">
                  <c:v>0.29084</c:v>
                </c:pt>
                <c:pt idx="55">
                  <c:v>0.23532</c:v>
                </c:pt>
                <c:pt idx="56">
                  <c:v>0.1781</c:v>
                </c:pt>
                <c:pt idx="57">
                  <c:v>0.11952</c:v>
                </c:pt>
                <c:pt idx="58">
                  <c:v>0.06</c:v>
                </c:pt>
                <c:pt idx="59">
                  <c:v>0</c:v>
                </c:pt>
                <c:pt idx="60">
                  <c:v>-0.06</c:v>
                </c:pt>
                <c:pt idx="61">
                  <c:v>-0.11952</c:v>
                </c:pt>
                <c:pt idx="62">
                  <c:v>-0.1781</c:v>
                </c:pt>
                <c:pt idx="63">
                  <c:v>-0.23532</c:v>
                </c:pt>
                <c:pt idx="64">
                  <c:v>-0.29084</c:v>
                </c:pt>
                <c:pt idx="65">
                  <c:v>-0.3444</c:v>
                </c:pt>
                <c:pt idx="66">
                  <c:v>-0.39581</c:v>
                </c:pt>
                <c:pt idx="67">
                  <c:v>-0.44496</c:v>
                </c:pt>
                <c:pt idx="68">
                  <c:v>-0.49182</c:v>
                </c:pt>
                <c:pt idx="69">
                  <c:v>-0.53637</c:v>
                </c:pt>
                <c:pt idx="70">
                  <c:v>-0.57867</c:v>
                </c:pt>
                <c:pt idx="71">
                  <c:v>-0.61879</c:v>
                </c:pt>
                <c:pt idx="72">
                  <c:v>-0.65682</c:v>
                </c:pt>
                <c:pt idx="73">
                  <c:v>-0.69285</c:v>
                </c:pt>
                <c:pt idx="74">
                  <c:v>-0.727</c:v>
                </c:pt>
                <c:pt idx="75">
                  <c:v>-0.75935</c:v>
                </c:pt>
                <c:pt idx="76">
                  <c:v>-0.79003</c:v>
                </c:pt>
                <c:pt idx="77">
                  <c:v>-0.81912</c:v>
                </c:pt>
                <c:pt idx="78">
                  <c:v>-0.84673</c:v>
                </c:pt>
                <c:pt idx="79">
                  <c:v>-0.87295</c:v>
                </c:pt>
                <c:pt idx="80">
                  <c:v>-0.89786</c:v>
                </c:pt>
                <c:pt idx="81">
                  <c:v>-0.92153</c:v>
                </c:pt>
                <c:pt idx="82">
                  <c:v>-0.94405</c:v>
                </c:pt>
                <c:pt idx="83">
                  <c:v>-0.96548</c:v>
                </c:pt>
                <c:pt idx="84">
                  <c:v>-0.98589</c:v>
                </c:pt>
                <c:pt idx="85">
                  <c:v>-1.00533</c:v>
                </c:pt>
                <c:pt idx="86">
                  <c:v>-1.02386</c:v>
                </c:pt>
                <c:pt idx="87">
                  <c:v>-1.04153</c:v>
                </c:pt>
                <c:pt idx="88">
                  <c:v>-1.05839</c:v>
                </c:pt>
                <c:pt idx="89">
                  <c:v>-1.07448</c:v>
                </c:pt>
                <c:pt idx="90">
                  <c:v>-1.08984</c:v>
                </c:pt>
                <c:pt idx="91">
                  <c:v>-1.10452</c:v>
                </c:pt>
                <c:pt idx="92">
                  <c:v>-1.11853</c:v>
                </c:pt>
                <c:pt idx="93">
                  <c:v>-1.13192</c:v>
                </c:pt>
                <c:pt idx="94">
                  <c:v>-1.14472</c:v>
                </c:pt>
                <c:pt idx="95">
                  <c:v>-1.15696</c:v>
                </c:pt>
                <c:pt idx="96">
                  <c:v>-1.16866</c:v>
                </c:pt>
                <c:pt idx="97">
                  <c:v>-1.17984</c:v>
                </c:pt>
                <c:pt idx="98">
                  <c:v>-1.19053</c:v>
                </c:pt>
                <c:pt idx="99">
                  <c:v>-1.20076</c:v>
                </c:pt>
                <c:pt idx="100">
                  <c:v>-1.21053</c:v>
                </c:pt>
                <c:pt idx="101">
                  <c:v>-1.21988</c:v>
                </c:pt>
                <c:pt idx="102">
                  <c:v>-1.22881</c:v>
                </c:pt>
                <c:pt idx="103">
                  <c:v>-1.23735</c:v>
                </c:pt>
                <c:pt idx="104">
                  <c:v>-1.24551</c:v>
                </c:pt>
                <c:pt idx="105">
                  <c:v>-1.2533</c:v>
                </c:pt>
                <c:pt idx="106">
                  <c:v>-1.26075</c:v>
                </c:pt>
                <c:pt idx="107">
                  <c:v>-1.26786</c:v>
                </c:pt>
                <c:pt idx="108">
                  <c:v>-1.27464</c:v>
                </c:pt>
                <c:pt idx="109">
                  <c:v>-1.28112</c:v>
                </c:pt>
                <c:pt idx="110">
                  <c:v>-1.28729</c:v>
                </c:pt>
                <c:pt idx="111">
                  <c:v>-1.29317</c:v>
                </c:pt>
                <c:pt idx="112">
                  <c:v>-1.29877</c:v>
                </c:pt>
                <c:pt idx="113">
                  <c:v>-1.3041</c:v>
                </c:pt>
                <c:pt idx="114">
                  <c:v>-1.30917</c:v>
                </c:pt>
                <c:pt idx="115">
                  <c:v>-1.31398</c:v>
                </c:pt>
                <c:pt idx="116">
                  <c:v>-1.31856</c:v>
                </c:pt>
                <c:pt idx="117">
                  <c:v>-1.32289</c:v>
                </c:pt>
                <c:pt idx="118">
                  <c:v>-1.327</c:v>
                </c:pt>
              </c:numCache>
            </c:numRef>
          </c:yVal>
          <c:smooth val="0"/>
        </c:ser>
        <c:axId val="32259678"/>
        <c:axId val="21901647"/>
      </c:scatterChart>
      <c:valAx>
        <c:axId val="32259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01647"/>
        <c:crosses val="autoZero"/>
        <c:crossBetween val="midCat"/>
        <c:dispUnits/>
      </c:valAx>
      <c:valAx>
        <c:axId val="21901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596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Binary Component Path  Vmax=.6 C=5 Dist=100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Sheet1!$B$10:$B$90</c:f>
              <c:numCache>
                <c:ptCount val="119"/>
                <c:pt idx="0">
                  <c:v>1.73814</c:v>
                </c:pt>
                <c:pt idx="1">
                  <c:v>1.7117</c:v>
                </c:pt>
                <c:pt idx="2">
                  <c:v>1.68505</c:v>
                </c:pt>
                <c:pt idx="3">
                  <c:v>1.65819</c:v>
                </c:pt>
                <c:pt idx="4">
                  <c:v>1.63111</c:v>
                </c:pt>
                <c:pt idx="5">
                  <c:v>1.60382</c:v>
                </c:pt>
                <c:pt idx="6">
                  <c:v>1.5763</c:v>
                </c:pt>
                <c:pt idx="7">
                  <c:v>1.54856</c:v>
                </c:pt>
                <c:pt idx="8">
                  <c:v>1.5206</c:v>
                </c:pt>
                <c:pt idx="9">
                  <c:v>1.4924</c:v>
                </c:pt>
                <c:pt idx="10">
                  <c:v>1.46397</c:v>
                </c:pt>
                <c:pt idx="11">
                  <c:v>1.4353</c:v>
                </c:pt>
                <c:pt idx="12">
                  <c:v>1.40639</c:v>
                </c:pt>
                <c:pt idx="13">
                  <c:v>1.37725</c:v>
                </c:pt>
                <c:pt idx="14">
                  <c:v>1.34785</c:v>
                </c:pt>
                <c:pt idx="15">
                  <c:v>1.31821</c:v>
                </c:pt>
                <c:pt idx="16">
                  <c:v>1.28832</c:v>
                </c:pt>
                <c:pt idx="17">
                  <c:v>1.25817</c:v>
                </c:pt>
                <c:pt idx="18">
                  <c:v>1.22777</c:v>
                </c:pt>
                <c:pt idx="19">
                  <c:v>1.19711</c:v>
                </c:pt>
                <c:pt idx="20">
                  <c:v>1.16619</c:v>
                </c:pt>
                <c:pt idx="21">
                  <c:v>1.13501</c:v>
                </c:pt>
                <c:pt idx="22">
                  <c:v>1.10357</c:v>
                </c:pt>
                <c:pt idx="23">
                  <c:v>1.07185</c:v>
                </c:pt>
                <c:pt idx="24">
                  <c:v>1.03988</c:v>
                </c:pt>
                <c:pt idx="25">
                  <c:v>1.00763</c:v>
                </c:pt>
                <c:pt idx="26">
                  <c:v>0.97512</c:v>
                </c:pt>
                <c:pt idx="27">
                  <c:v>0.94235</c:v>
                </c:pt>
                <c:pt idx="28">
                  <c:v>0.90931</c:v>
                </c:pt>
                <c:pt idx="29">
                  <c:v>0.87602</c:v>
                </c:pt>
                <c:pt idx="30">
                  <c:v>0.84246</c:v>
                </c:pt>
                <c:pt idx="31">
                  <c:v>0.80866</c:v>
                </c:pt>
                <c:pt idx="32">
                  <c:v>0.77462</c:v>
                </c:pt>
                <c:pt idx="33">
                  <c:v>0.74035</c:v>
                </c:pt>
                <c:pt idx="34">
                  <c:v>0.70586</c:v>
                </c:pt>
                <c:pt idx="35">
                  <c:v>0.67117</c:v>
                </c:pt>
                <c:pt idx="36">
                  <c:v>0.6363</c:v>
                </c:pt>
                <c:pt idx="37">
                  <c:v>0.60127</c:v>
                </c:pt>
                <c:pt idx="38">
                  <c:v>0.56611</c:v>
                </c:pt>
                <c:pt idx="39">
                  <c:v>0.53087</c:v>
                </c:pt>
                <c:pt idx="40">
                  <c:v>0.49557</c:v>
                </c:pt>
                <c:pt idx="41">
                  <c:v>0.46029</c:v>
                </c:pt>
                <c:pt idx="42">
                  <c:v>0.42507</c:v>
                </c:pt>
                <c:pt idx="43">
                  <c:v>0.39001</c:v>
                </c:pt>
                <c:pt idx="44">
                  <c:v>0.35519</c:v>
                </c:pt>
                <c:pt idx="45">
                  <c:v>0.32072</c:v>
                </c:pt>
                <c:pt idx="46">
                  <c:v>0.28675</c:v>
                </c:pt>
                <c:pt idx="47">
                  <c:v>0.25342</c:v>
                </c:pt>
                <c:pt idx="48">
                  <c:v>0.22093</c:v>
                </c:pt>
                <c:pt idx="49">
                  <c:v>0.18948</c:v>
                </c:pt>
                <c:pt idx="50">
                  <c:v>0.15935</c:v>
                </c:pt>
                <c:pt idx="51">
                  <c:v>0.1308</c:v>
                </c:pt>
                <c:pt idx="52">
                  <c:v>0.10416</c:v>
                </c:pt>
                <c:pt idx="53">
                  <c:v>0.07979</c:v>
                </c:pt>
                <c:pt idx="54">
                  <c:v>0.05803</c:v>
                </c:pt>
                <c:pt idx="55">
                  <c:v>0.03925</c:v>
                </c:pt>
                <c:pt idx="56">
                  <c:v>0.0238</c:v>
                </c:pt>
                <c:pt idx="57">
                  <c:v>0.01198</c:v>
                </c:pt>
                <c:pt idx="58">
                  <c:v>0.004</c:v>
                </c:pt>
                <c:pt idx="59">
                  <c:v>0</c:v>
                </c:pt>
                <c:pt idx="60">
                  <c:v>0.004</c:v>
                </c:pt>
                <c:pt idx="61">
                  <c:v>0.01198</c:v>
                </c:pt>
                <c:pt idx="62">
                  <c:v>0.0238</c:v>
                </c:pt>
                <c:pt idx="63">
                  <c:v>0.03925</c:v>
                </c:pt>
                <c:pt idx="64">
                  <c:v>0.05803</c:v>
                </c:pt>
                <c:pt idx="65">
                  <c:v>0.0797</c:v>
                </c:pt>
                <c:pt idx="66">
                  <c:v>0.10416</c:v>
                </c:pt>
                <c:pt idx="67">
                  <c:v>0.1308</c:v>
                </c:pt>
                <c:pt idx="68">
                  <c:v>0.15935</c:v>
                </c:pt>
                <c:pt idx="69">
                  <c:v>0.18948</c:v>
                </c:pt>
                <c:pt idx="70">
                  <c:v>0.22093</c:v>
                </c:pt>
                <c:pt idx="71">
                  <c:v>0.25342</c:v>
                </c:pt>
                <c:pt idx="72">
                  <c:v>0.28675</c:v>
                </c:pt>
                <c:pt idx="73">
                  <c:v>0.32072</c:v>
                </c:pt>
                <c:pt idx="74">
                  <c:v>0.35519</c:v>
                </c:pt>
                <c:pt idx="75">
                  <c:v>0.39001</c:v>
                </c:pt>
                <c:pt idx="76">
                  <c:v>0.42507</c:v>
                </c:pt>
                <c:pt idx="77">
                  <c:v>0.46029</c:v>
                </c:pt>
                <c:pt idx="78">
                  <c:v>0.49557</c:v>
                </c:pt>
                <c:pt idx="79">
                  <c:v>0.53087</c:v>
                </c:pt>
                <c:pt idx="80">
                  <c:v>0.56611</c:v>
                </c:pt>
                <c:pt idx="81">
                  <c:v>0.60127</c:v>
                </c:pt>
                <c:pt idx="82">
                  <c:v>0.6363</c:v>
                </c:pt>
                <c:pt idx="83">
                  <c:v>0.67117</c:v>
                </c:pt>
                <c:pt idx="84">
                  <c:v>0.70586</c:v>
                </c:pt>
                <c:pt idx="85">
                  <c:v>0.74035</c:v>
                </c:pt>
                <c:pt idx="86">
                  <c:v>0.77462</c:v>
                </c:pt>
                <c:pt idx="87">
                  <c:v>0.80866</c:v>
                </c:pt>
                <c:pt idx="88">
                  <c:v>0.84246</c:v>
                </c:pt>
                <c:pt idx="89">
                  <c:v>0.87602</c:v>
                </c:pt>
                <c:pt idx="90">
                  <c:v>0.90931</c:v>
                </c:pt>
                <c:pt idx="91">
                  <c:v>0.94235</c:v>
                </c:pt>
                <c:pt idx="92">
                  <c:v>0.97512</c:v>
                </c:pt>
                <c:pt idx="93">
                  <c:v>1.00763</c:v>
                </c:pt>
                <c:pt idx="94">
                  <c:v>1.03988</c:v>
                </c:pt>
                <c:pt idx="95">
                  <c:v>1.07185</c:v>
                </c:pt>
                <c:pt idx="96">
                  <c:v>1.10357</c:v>
                </c:pt>
                <c:pt idx="97">
                  <c:v>1.13501</c:v>
                </c:pt>
                <c:pt idx="98">
                  <c:v>1.16619</c:v>
                </c:pt>
                <c:pt idx="99">
                  <c:v>1.19711</c:v>
                </c:pt>
                <c:pt idx="100">
                  <c:v>1.22777</c:v>
                </c:pt>
                <c:pt idx="101">
                  <c:v>1.25817</c:v>
                </c:pt>
                <c:pt idx="102">
                  <c:v>1.28832</c:v>
                </c:pt>
                <c:pt idx="103">
                  <c:v>1.31821</c:v>
                </c:pt>
                <c:pt idx="104">
                  <c:v>1.34785</c:v>
                </c:pt>
                <c:pt idx="105">
                  <c:v>1.37725</c:v>
                </c:pt>
                <c:pt idx="106">
                  <c:v>1.40639</c:v>
                </c:pt>
                <c:pt idx="107">
                  <c:v>1.4353</c:v>
                </c:pt>
                <c:pt idx="108">
                  <c:v>1.46397</c:v>
                </c:pt>
                <c:pt idx="109">
                  <c:v>1.4924</c:v>
                </c:pt>
                <c:pt idx="110">
                  <c:v>1.5206</c:v>
                </c:pt>
                <c:pt idx="111">
                  <c:v>1.54856</c:v>
                </c:pt>
                <c:pt idx="112">
                  <c:v>1.5763</c:v>
                </c:pt>
                <c:pt idx="113">
                  <c:v>1.60382</c:v>
                </c:pt>
                <c:pt idx="114">
                  <c:v>1.63111</c:v>
                </c:pt>
                <c:pt idx="115">
                  <c:v>1.65819</c:v>
                </c:pt>
                <c:pt idx="116">
                  <c:v>1.68505</c:v>
                </c:pt>
                <c:pt idx="117">
                  <c:v>1.7117</c:v>
                </c:pt>
                <c:pt idx="118">
                  <c:v>1.73814</c:v>
                </c:pt>
              </c:numCache>
            </c:numRef>
          </c:xVal>
          <c:yVal>
            <c:numRef>
              <c:f>Sheet1!$C$10:$C$90</c:f>
              <c:numCache>
                <c:ptCount val="119"/>
                <c:pt idx="0">
                  <c:v>1.327</c:v>
                </c:pt>
                <c:pt idx="1">
                  <c:v>1.32289</c:v>
                </c:pt>
                <c:pt idx="2">
                  <c:v>1.31856</c:v>
                </c:pt>
                <c:pt idx="3">
                  <c:v>1.31398</c:v>
                </c:pt>
                <c:pt idx="4">
                  <c:v>1.30917</c:v>
                </c:pt>
                <c:pt idx="5">
                  <c:v>1.3041</c:v>
                </c:pt>
                <c:pt idx="6">
                  <c:v>1.29877</c:v>
                </c:pt>
                <c:pt idx="7">
                  <c:v>1.29317</c:v>
                </c:pt>
                <c:pt idx="8">
                  <c:v>1.28729</c:v>
                </c:pt>
                <c:pt idx="9">
                  <c:v>1.28112</c:v>
                </c:pt>
                <c:pt idx="10">
                  <c:v>1.27464</c:v>
                </c:pt>
                <c:pt idx="11">
                  <c:v>1.26786</c:v>
                </c:pt>
                <c:pt idx="12">
                  <c:v>1.26075</c:v>
                </c:pt>
                <c:pt idx="13">
                  <c:v>1.2533</c:v>
                </c:pt>
                <c:pt idx="14">
                  <c:v>1.24551</c:v>
                </c:pt>
                <c:pt idx="15">
                  <c:v>1.23735</c:v>
                </c:pt>
                <c:pt idx="16">
                  <c:v>1.22881</c:v>
                </c:pt>
                <c:pt idx="17">
                  <c:v>1.21988</c:v>
                </c:pt>
                <c:pt idx="18">
                  <c:v>1.21053</c:v>
                </c:pt>
                <c:pt idx="19">
                  <c:v>1.20076</c:v>
                </c:pt>
                <c:pt idx="20">
                  <c:v>1.19053</c:v>
                </c:pt>
                <c:pt idx="21">
                  <c:v>1.17984</c:v>
                </c:pt>
                <c:pt idx="22">
                  <c:v>1.16866</c:v>
                </c:pt>
                <c:pt idx="23">
                  <c:v>1.15696</c:v>
                </c:pt>
                <c:pt idx="24">
                  <c:v>1.14472</c:v>
                </c:pt>
                <c:pt idx="25">
                  <c:v>1.13192</c:v>
                </c:pt>
                <c:pt idx="26">
                  <c:v>1.11853</c:v>
                </c:pt>
                <c:pt idx="27">
                  <c:v>1.10452</c:v>
                </c:pt>
                <c:pt idx="28">
                  <c:v>1.08984</c:v>
                </c:pt>
                <c:pt idx="29">
                  <c:v>1.074448</c:v>
                </c:pt>
                <c:pt idx="30">
                  <c:v>1.05839</c:v>
                </c:pt>
                <c:pt idx="31">
                  <c:v>1.04153</c:v>
                </c:pt>
                <c:pt idx="32">
                  <c:v>1.02386</c:v>
                </c:pt>
                <c:pt idx="33">
                  <c:v>1.00533</c:v>
                </c:pt>
                <c:pt idx="34">
                  <c:v>0.98589</c:v>
                </c:pt>
                <c:pt idx="35">
                  <c:v>0.96548</c:v>
                </c:pt>
                <c:pt idx="36">
                  <c:v>0.94405</c:v>
                </c:pt>
                <c:pt idx="37">
                  <c:v>0.92153</c:v>
                </c:pt>
                <c:pt idx="38">
                  <c:v>0.89786</c:v>
                </c:pt>
                <c:pt idx="39">
                  <c:v>0.87295</c:v>
                </c:pt>
                <c:pt idx="40">
                  <c:v>0.84673</c:v>
                </c:pt>
                <c:pt idx="41">
                  <c:v>0.81912</c:v>
                </c:pt>
                <c:pt idx="42">
                  <c:v>0.79003</c:v>
                </c:pt>
                <c:pt idx="43">
                  <c:v>0.75935</c:v>
                </c:pt>
                <c:pt idx="44">
                  <c:v>0.727</c:v>
                </c:pt>
                <c:pt idx="45">
                  <c:v>0.69285</c:v>
                </c:pt>
                <c:pt idx="46">
                  <c:v>0.65682</c:v>
                </c:pt>
                <c:pt idx="47">
                  <c:v>0.61879</c:v>
                </c:pt>
                <c:pt idx="48">
                  <c:v>0.57867</c:v>
                </c:pt>
                <c:pt idx="49">
                  <c:v>0.53637</c:v>
                </c:pt>
                <c:pt idx="50">
                  <c:v>0.49182</c:v>
                </c:pt>
                <c:pt idx="51">
                  <c:v>0.44496</c:v>
                </c:pt>
                <c:pt idx="52">
                  <c:v>0.39581</c:v>
                </c:pt>
                <c:pt idx="53">
                  <c:v>0.3444</c:v>
                </c:pt>
                <c:pt idx="54">
                  <c:v>0.29084</c:v>
                </c:pt>
                <c:pt idx="55">
                  <c:v>0.23532</c:v>
                </c:pt>
                <c:pt idx="56">
                  <c:v>0.1781</c:v>
                </c:pt>
                <c:pt idx="57">
                  <c:v>0.11952</c:v>
                </c:pt>
                <c:pt idx="58">
                  <c:v>0.06</c:v>
                </c:pt>
                <c:pt idx="59">
                  <c:v>0</c:v>
                </c:pt>
                <c:pt idx="60">
                  <c:v>-0.06</c:v>
                </c:pt>
                <c:pt idx="61">
                  <c:v>-0.11952</c:v>
                </c:pt>
                <c:pt idx="62">
                  <c:v>-0.1781</c:v>
                </c:pt>
                <c:pt idx="63">
                  <c:v>-0.23532</c:v>
                </c:pt>
                <c:pt idx="64">
                  <c:v>-0.29084</c:v>
                </c:pt>
                <c:pt idx="65">
                  <c:v>-0.3444</c:v>
                </c:pt>
                <c:pt idx="66">
                  <c:v>-0.39581</c:v>
                </c:pt>
                <c:pt idx="67">
                  <c:v>-0.44496</c:v>
                </c:pt>
                <c:pt idx="68">
                  <c:v>-0.49182</c:v>
                </c:pt>
                <c:pt idx="69">
                  <c:v>-0.53637</c:v>
                </c:pt>
                <c:pt idx="70">
                  <c:v>-0.57867</c:v>
                </c:pt>
                <c:pt idx="71">
                  <c:v>-0.61879</c:v>
                </c:pt>
                <c:pt idx="72">
                  <c:v>-0.65682</c:v>
                </c:pt>
                <c:pt idx="73">
                  <c:v>-0.69285</c:v>
                </c:pt>
                <c:pt idx="74">
                  <c:v>-0.727</c:v>
                </c:pt>
                <c:pt idx="75">
                  <c:v>-0.75935</c:v>
                </c:pt>
                <c:pt idx="76">
                  <c:v>-0.79003</c:v>
                </c:pt>
                <c:pt idx="77">
                  <c:v>-0.81912</c:v>
                </c:pt>
                <c:pt idx="78">
                  <c:v>-0.84673</c:v>
                </c:pt>
                <c:pt idx="79">
                  <c:v>-0.87295</c:v>
                </c:pt>
                <c:pt idx="80">
                  <c:v>-0.89786</c:v>
                </c:pt>
                <c:pt idx="81">
                  <c:v>-0.92153</c:v>
                </c:pt>
                <c:pt idx="82">
                  <c:v>-0.94405</c:v>
                </c:pt>
                <c:pt idx="83">
                  <c:v>-0.96548</c:v>
                </c:pt>
                <c:pt idx="84">
                  <c:v>-0.98589</c:v>
                </c:pt>
                <c:pt idx="85">
                  <c:v>-1.00533</c:v>
                </c:pt>
                <c:pt idx="86">
                  <c:v>-1.02386</c:v>
                </c:pt>
                <c:pt idx="87">
                  <c:v>-1.04153</c:v>
                </c:pt>
                <c:pt idx="88">
                  <c:v>-1.05839</c:v>
                </c:pt>
                <c:pt idx="89">
                  <c:v>-1.07448</c:v>
                </c:pt>
                <c:pt idx="90">
                  <c:v>-1.08984</c:v>
                </c:pt>
                <c:pt idx="91">
                  <c:v>-1.10452</c:v>
                </c:pt>
                <c:pt idx="92">
                  <c:v>-1.11853</c:v>
                </c:pt>
                <c:pt idx="93">
                  <c:v>-1.13192</c:v>
                </c:pt>
                <c:pt idx="94">
                  <c:v>-1.14472</c:v>
                </c:pt>
                <c:pt idx="95">
                  <c:v>-1.15696</c:v>
                </c:pt>
                <c:pt idx="96">
                  <c:v>-1.16866</c:v>
                </c:pt>
                <c:pt idx="97">
                  <c:v>-1.17984</c:v>
                </c:pt>
                <c:pt idx="98">
                  <c:v>-1.19053</c:v>
                </c:pt>
                <c:pt idx="99">
                  <c:v>-1.20076</c:v>
                </c:pt>
                <c:pt idx="100">
                  <c:v>-1.21053</c:v>
                </c:pt>
                <c:pt idx="101">
                  <c:v>-1.21988</c:v>
                </c:pt>
                <c:pt idx="102">
                  <c:v>-1.22881</c:v>
                </c:pt>
                <c:pt idx="103">
                  <c:v>-1.23735</c:v>
                </c:pt>
                <c:pt idx="104">
                  <c:v>-1.24551</c:v>
                </c:pt>
                <c:pt idx="105">
                  <c:v>-1.2533</c:v>
                </c:pt>
                <c:pt idx="106">
                  <c:v>-1.26075</c:v>
                </c:pt>
                <c:pt idx="107">
                  <c:v>-1.26786</c:v>
                </c:pt>
                <c:pt idx="108">
                  <c:v>-1.27464</c:v>
                </c:pt>
                <c:pt idx="109">
                  <c:v>-1.28112</c:v>
                </c:pt>
                <c:pt idx="110">
                  <c:v>-1.28729</c:v>
                </c:pt>
                <c:pt idx="111">
                  <c:v>-1.29317</c:v>
                </c:pt>
                <c:pt idx="112">
                  <c:v>-1.29877</c:v>
                </c:pt>
                <c:pt idx="113">
                  <c:v>-1.3041</c:v>
                </c:pt>
                <c:pt idx="114">
                  <c:v>-1.30917</c:v>
                </c:pt>
                <c:pt idx="115">
                  <c:v>-1.31398</c:v>
                </c:pt>
                <c:pt idx="116">
                  <c:v>-1.31856</c:v>
                </c:pt>
                <c:pt idx="117">
                  <c:v>-1.32289</c:v>
                </c:pt>
                <c:pt idx="118">
                  <c:v>-1.327</c:v>
                </c:pt>
              </c:numCache>
            </c:numRef>
          </c:yVal>
          <c:smooth val="0"/>
        </c:ser>
        <c:axId val="62897096"/>
        <c:axId val="29202953"/>
      </c:scatterChart>
      <c:valAx>
        <c:axId val="62897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02953"/>
        <c:crosses val="autoZero"/>
        <c:crossBetween val="midCat"/>
        <c:dispUnits/>
      </c:valAx>
      <c:valAx>
        <c:axId val="29202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8970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"C" Arrival Times vs Time Vmax=.6 C=5 Dist=100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9"/>
                <c:pt idx="0">
                  <c:v>-5.9</c:v>
                </c:pt>
                <c:pt idx="1">
                  <c:v>-5.8</c:v>
                </c:pt>
                <c:pt idx="2">
                  <c:v>-5.7</c:v>
                </c:pt>
                <c:pt idx="3">
                  <c:v>-5.6</c:v>
                </c:pt>
                <c:pt idx="4">
                  <c:v>-5.5</c:v>
                </c:pt>
                <c:pt idx="5">
                  <c:v>-5.4</c:v>
                </c:pt>
                <c:pt idx="6">
                  <c:v>-5.3</c:v>
                </c:pt>
                <c:pt idx="7">
                  <c:v>-5.2</c:v>
                </c:pt>
                <c:pt idx="8">
                  <c:v>-5.1</c:v>
                </c:pt>
                <c:pt idx="9">
                  <c:v>-5</c:v>
                </c:pt>
                <c:pt idx="10">
                  <c:v>-4.9</c:v>
                </c:pt>
                <c:pt idx="11">
                  <c:v>-4.8</c:v>
                </c:pt>
                <c:pt idx="12">
                  <c:v>-4.7</c:v>
                </c:pt>
                <c:pt idx="13">
                  <c:v>-4.6</c:v>
                </c:pt>
                <c:pt idx="14">
                  <c:v>-4.5</c:v>
                </c:pt>
                <c:pt idx="15">
                  <c:v>-4.4</c:v>
                </c:pt>
                <c:pt idx="16">
                  <c:v>-4.3</c:v>
                </c:pt>
                <c:pt idx="17">
                  <c:v>-4.2</c:v>
                </c:pt>
                <c:pt idx="18">
                  <c:v>-4.1</c:v>
                </c:pt>
                <c:pt idx="19">
                  <c:v>-4</c:v>
                </c:pt>
                <c:pt idx="20">
                  <c:v>-3.9</c:v>
                </c:pt>
                <c:pt idx="21">
                  <c:v>-3.8</c:v>
                </c:pt>
                <c:pt idx="22">
                  <c:v>-3.7</c:v>
                </c:pt>
                <c:pt idx="23">
                  <c:v>-3.6</c:v>
                </c:pt>
                <c:pt idx="24">
                  <c:v>-3.5</c:v>
                </c:pt>
                <c:pt idx="25">
                  <c:v>-3.4</c:v>
                </c:pt>
                <c:pt idx="26">
                  <c:v>-3.3</c:v>
                </c:pt>
                <c:pt idx="27">
                  <c:v>-3.2</c:v>
                </c:pt>
                <c:pt idx="28">
                  <c:v>-3.1</c:v>
                </c:pt>
                <c:pt idx="29">
                  <c:v>-3</c:v>
                </c:pt>
                <c:pt idx="30">
                  <c:v>-2.9</c:v>
                </c:pt>
                <c:pt idx="31">
                  <c:v>-2.8</c:v>
                </c:pt>
                <c:pt idx="32">
                  <c:v>-2.7</c:v>
                </c:pt>
                <c:pt idx="33">
                  <c:v>-2.6</c:v>
                </c:pt>
                <c:pt idx="34">
                  <c:v>-2.5</c:v>
                </c:pt>
                <c:pt idx="35">
                  <c:v>-2.4</c:v>
                </c:pt>
                <c:pt idx="36">
                  <c:v>-2.3</c:v>
                </c:pt>
                <c:pt idx="37">
                  <c:v>-2.2</c:v>
                </c:pt>
                <c:pt idx="38">
                  <c:v>-2.1</c:v>
                </c:pt>
                <c:pt idx="39">
                  <c:v>-2</c:v>
                </c:pt>
                <c:pt idx="40">
                  <c:v>-1.9</c:v>
                </c:pt>
                <c:pt idx="41">
                  <c:v>-1.8</c:v>
                </c:pt>
                <c:pt idx="42">
                  <c:v>-1.7</c:v>
                </c:pt>
                <c:pt idx="43">
                  <c:v>-1.6</c:v>
                </c:pt>
                <c:pt idx="44">
                  <c:v>-1.5</c:v>
                </c:pt>
                <c:pt idx="45">
                  <c:v>-1.4</c:v>
                </c:pt>
                <c:pt idx="46">
                  <c:v>-1.3</c:v>
                </c:pt>
                <c:pt idx="47">
                  <c:v>-1.2</c:v>
                </c:pt>
                <c:pt idx="48">
                  <c:v>-1.1</c:v>
                </c:pt>
                <c:pt idx="49">
                  <c:v>-1</c:v>
                </c:pt>
                <c:pt idx="50">
                  <c:v>-0.9</c:v>
                </c:pt>
                <c:pt idx="51">
                  <c:v>-0.8</c:v>
                </c:pt>
                <c:pt idx="52">
                  <c:v>-0.7</c:v>
                </c:pt>
                <c:pt idx="53">
                  <c:v>-0.6</c:v>
                </c:pt>
                <c:pt idx="54">
                  <c:v>-0.5</c:v>
                </c:pt>
                <c:pt idx="55">
                  <c:v>-0.4</c:v>
                </c:pt>
                <c:pt idx="56">
                  <c:v>-0.3</c:v>
                </c:pt>
                <c:pt idx="57">
                  <c:v>-0.2</c:v>
                </c:pt>
                <c:pt idx="58">
                  <c:v>-0.1</c:v>
                </c:pt>
                <c:pt idx="59">
                  <c:v>0</c:v>
                </c:pt>
                <c:pt idx="60">
                  <c:v>0.1</c:v>
                </c:pt>
                <c:pt idx="61">
                  <c:v>0.2</c:v>
                </c:pt>
                <c:pt idx="62">
                  <c:v>0.3</c:v>
                </c:pt>
                <c:pt idx="63">
                  <c:v>0.4</c:v>
                </c:pt>
                <c:pt idx="64">
                  <c:v>0.5</c:v>
                </c:pt>
                <c:pt idx="65">
                  <c:v>0.6</c:v>
                </c:pt>
                <c:pt idx="66">
                  <c:v>0.7</c:v>
                </c:pt>
                <c:pt idx="67">
                  <c:v>0.8</c:v>
                </c:pt>
                <c:pt idx="68">
                  <c:v>0.9</c:v>
                </c:pt>
                <c:pt idx="69">
                  <c:v>1</c:v>
                </c:pt>
                <c:pt idx="70">
                  <c:v>1.1</c:v>
                </c:pt>
                <c:pt idx="71">
                  <c:v>1.2</c:v>
                </c:pt>
                <c:pt idx="72">
                  <c:v>1.3</c:v>
                </c:pt>
                <c:pt idx="73">
                  <c:v>1.4</c:v>
                </c:pt>
                <c:pt idx="74">
                  <c:v>1.5</c:v>
                </c:pt>
                <c:pt idx="75">
                  <c:v>1.6</c:v>
                </c:pt>
                <c:pt idx="76">
                  <c:v>1.7</c:v>
                </c:pt>
                <c:pt idx="77">
                  <c:v>1.8</c:v>
                </c:pt>
                <c:pt idx="78">
                  <c:v>1.9</c:v>
                </c:pt>
                <c:pt idx="79">
                  <c:v>2</c:v>
                </c:pt>
                <c:pt idx="80">
                  <c:v>2.1</c:v>
                </c:pt>
                <c:pt idx="81">
                  <c:v>2.2</c:v>
                </c:pt>
                <c:pt idx="82">
                  <c:v>2.3</c:v>
                </c:pt>
                <c:pt idx="83">
                  <c:v>2.4</c:v>
                </c:pt>
                <c:pt idx="84">
                  <c:v>2.5</c:v>
                </c:pt>
                <c:pt idx="85">
                  <c:v>2.6</c:v>
                </c:pt>
                <c:pt idx="86">
                  <c:v>2.7</c:v>
                </c:pt>
                <c:pt idx="87">
                  <c:v>2.8</c:v>
                </c:pt>
                <c:pt idx="88">
                  <c:v>2.9</c:v>
                </c:pt>
                <c:pt idx="89">
                  <c:v>3</c:v>
                </c:pt>
                <c:pt idx="90">
                  <c:v>3.1</c:v>
                </c:pt>
                <c:pt idx="91">
                  <c:v>3.2</c:v>
                </c:pt>
                <c:pt idx="92">
                  <c:v>3.3</c:v>
                </c:pt>
                <c:pt idx="93">
                  <c:v>3.4</c:v>
                </c:pt>
                <c:pt idx="94">
                  <c:v>3.5</c:v>
                </c:pt>
                <c:pt idx="95">
                  <c:v>3.6</c:v>
                </c:pt>
                <c:pt idx="96">
                  <c:v>3.7</c:v>
                </c:pt>
                <c:pt idx="97">
                  <c:v>3.8</c:v>
                </c:pt>
                <c:pt idx="98">
                  <c:v>3.9</c:v>
                </c:pt>
                <c:pt idx="99">
                  <c:v>4</c:v>
                </c:pt>
                <c:pt idx="100">
                  <c:v>4.1</c:v>
                </c:pt>
                <c:pt idx="101">
                  <c:v>4.2</c:v>
                </c:pt>
                <c:pt idx="102">
                  <c:v>4.3</c:v>
                </c:pt>
                <c:pt idx="103">
                  <c:v>4.4</c:v>
                </c:pt>
                <c:pt idx="104">
                  <c:v>4.5</c:v>
                </c:pt>
                <c:pt idx="105">
                  <c:v>4.6</c:v>
                </c:pt>
                <c:pt idx="106">
                  <c:v>4.7</c:v>
                </c:pt>
                <c:pt idx="107">
                  <c:v>4.8</c:v>
                </c:pt>
                <c:pt idx="108">
                  <c:v>4.9</c:v>
                </c:pt>
                <c:pt idx="109">
                  <c:v>5</c:v>
                </c:pt>
                <c:pt idx="110">
                  <c:v>5.1</c:v>
                </c:pt>
                <c:pt idx="111">
                  <c:v>5.2</c:v>
                </c:pt>
                <c:pt idx="112">
                  <c:v>5.3</c:v>
                </c:pt>
                <c:pt idx="113">
                  <c:v>5.4</c:v>
                </c:pt>
                <c:pt idx="114">
                  <c:v>5.5</c:v>
                </c:pt>
                <c:pt idx="115">
                  <c:v>5.6</c:v>
                </c:pt>
                <c:pt idx="116">
                  <c:v>5.7</c:v>
                </c:pt>
                <c:pt idx="117">
                  <c:v>5.8</c:v>
                </c:pt>
                <c:pt idx="118">
                  <c:v>5.9</c:v>
                </c:pt>
              </c:strCache>
            </c:strRef>
          </c:xVal>
          <c:yVal>
            <c:numRef>
              <c:f>Sheet1!$T$10:$T$90</c:f>
              <c:numCache>
                <c:ptCount val="119"/>
                <c:pt idx="0">
                  <c:v>13.754163996120111</c:v>
                </c:pt>
                <c:pt idx="1">
                  <c:v>13.859440434399044</c:v>
                </c:pt>
                <c:pt idx="2">
                  <c:v>13.964758319365227</c:v>
                </c:pt>
                <c:pt idx="3">
                  <c:v>14.0701175771946</c:v>
                </c:pt>
                <c:pt idx="4">
                  <c:v>14.175520268517424</c:v>
                </c:pt>
                <c:pt idx="5">
                  <c:v>14.280964321295235</c:v>
                </c:pt>
                <c:pt idx="6">
                  <c:v>14.386453743834004</c:v>
                </c:pt>
                <c:pt idx="7">
                  <c:v>14.491986519112288</c:v>
                </c:pt>
                <c:pt idx="8">
                  <c:v>14.597562630847607</c:v>
                </c:pt>
                <c:pt idx="9">
                  <c:v>14.703186063390255</c:v>
                </c:pt>
                <c:pt idx="10">
                  <c:v>14.80885477676519</c:v>
                </c:pt>
                <c:pt idx="11">
                  <c:v>14.91457080949986</c:v>
                </c:pt>
                <c:pt idx="12">
                  <c:v>15.020334097975724</c:v>
                </c:pt>
                <c:pt idx="13">
                  <c:v>15.126142632002333</c:v>
                </c:pt>
                <c:pt idx="14">
                  <c:v>15.232002427308384</c:v>
                </c:pt>
                <c:pt idx="15">
                  <c:v>15.337909425900813</c:v>
                </c:pt>
                <c:pt idx="16">
                  <c:v>15.443865621947996</c:v>
                </c:pt>
                <c:pt idx="17">
                  <c:v>15.549873011200148</c:v>
                </c:pt>
                <c:pt idx="18">
                  <c:v>15.655929542346316</c:v>
                </c:pt>
                <c:pt idx="19">
                  <c:v>15.762037240051647</c:v>
                </c:pt>
                <c:pt idx="20">
                  <c:v>15.86819603382868</c:v>
                </c:pt>
                <c:pt idx="21">
                  <c:v>15.974405953277788</c:v>
                </c:pt>
                <c:pt idx="22">
                  <c:v>16.080666958361643</c:v>
                </c:pt>
                <c:pt idx="23">
                  <c:v>16.186983012944747</c:v>
                </c:pt>
                <c:pt idx="24">
                  <c:v>16.293348109193452</c:v>
                </c:pt>
                <c:pt idx="25">
                  <c:v>16.399768242182333</c:v>
                </c:pt>
                <c:pt idx="26">
                  <c:v>16.506239389016077</c:v>
                </c:pt>
                <c:pt idx="27">
                  <c:v>16.61276153185406</c:v>
                </c:pt>
                <c:pt idx="28">
                  <c:v>16.71933661442955</c:v>
                </c:pt>
                <c:pt idx="29">
                  <c:v>16.82596060678534</c:v>
                </c:pt>
                <c:pt idx="30">
                  <c:v>16.932637674544154</c:v>
                </c:pt>
                <c:pt idx="31">
                  <c:v>17.039361598334256</c:v>
                </c:pt>
                <c:pt idx="32">
                  <c:v>17.146132444830656</c:v>
                </c:pt>
                <c:pt idx="33">
                  <c:v>17.252948200739755</c:v>
                </c:pt>
                <c:pt idx="34">
                  <c:v>17.359806864551025</c:v>
                </c:pt>
                <c:pt idx="35">
                  <c:v>17.466704428061846</c:v>
                </c:pt>
                <c:pt idx="36">
                  <c:v>17.573636917376245</c:v>
                </c:pt>
                <c:pt idx="37">
                  <c:v>17.680600336160676</c:v>
                </c:pt>
                <c:pt idx="38">
                  <c:v>17.78758872574722</c:v>
                </c:pt>
                <c:pt idx="39">
                  <c:v>17.894592093993182</c:v>
                </c:pt>
                <c:pt idx="40">
                  <c:v>18.001606509342707</c:v>
                </c:pt>
                <c:pt idx="41">
                  <c:v>18.108616048795056</c:v>
                </c:pt>
                <c:pt idx="42">
                  <c:v>18.21561280192583</c:v>
                </c:pt>
                <c:pt idx="43">
                  <c:v>18.32257686166385</c:v>
                </c:pt>
                <c:pt idx="44">
                  <c:v>18.42949240591551</c:v>
                </c:pt>
                <c:pt idx="45">
                  <c:v>18.536337579847412</c:v>
                </c:pt>
                <c:pt idx="46">
                  <c:v>18.64308264845222</c:v>
                </c:pt>
                <c:pt idx="47">
                  <c:v>18.749699870184013</c:v>
                </c:pt>
                <c:pt idx="48">
                  <c:v>18.85614959758901</c:v>
                </c:pt>
                <c:pt idx="49">
                  <c:v>18.962392236851073</c:v>
                </c:pt>
                <c:pt idx="50">
                  <c:v>19.068372271504657</c:v>
                </c:pt>
                <c:pt idx="51">
                  <c:v>19.174038247727072</c:v>
                </c:pt>
                <c:pt idx="52">
                  <c:v>19.279324828293575</c:v>
                </c:pt>
                <c:pt idx="53">
                  <c:v>19.38416070572302</c:v>
                </c:pt>
                <c:pt idx="54">
                  <c:v>19.488478636841272</c:v>
                </c:pt>
                <c:pt idx="55">
                  <c:v>19.592205397169067</c:v>
                </c:pt>
                <c:pt idx="56">
                  <c:v>19.695271727135893</c:v>
                </c:pt>
                <c:pt idx="57">
                  <c:v>19.79761828673685</c:v>
                </c:pt>
                <c:pt idx="58">
                  <c:v>19.89920360014368</c:v>
                </c:pt>
                <c:pt idx="59">
                  <c:v>20</c:v>
                </c:pt>
                <c:pt idx="60">
                  <c:v>20.09920360014368</c:v>
                </c:pt>
                <c:pt idx="61">
                  <c:v>20.197618286736848</c:v>
                </c:pt>
                <c:pt idx="62">
                  <c:v>20.295271727135894</c:v>
                </c:pt>
                <c:pt idx="63">
                  <c:v>20.392205397169064</c:v>
                </c:pt>
                <c:pt idx="64">
                  <c:v>20.488478636841272</c:v>
                </c:pt>
                <c:pt idx="65">
                  <c:v>20.5841787056161</c:v>
                </c:pt>
                <c:pt idx="66">
                  <c:v>20.679324828293574</c:v>
                </c:pt>
                <c:pt idx="67">
                  <c:v>20.774038247727074</c:v>
                </c:pt>
                <c:pt idx="68">
                  <c:v>20.868372271504654</c:v>
                </c:pt>
                <c:pt idx="69">
                  <c:v>20.962392236851073</c:v>
                </c:pt>
                <c:pt idx="70">
                  <c:v>21.056149597589013</c:v>
                </c:pt>
                <c:pt idx="71">
                  <c:v>21.149699870184012</c:v>
                </c:pt>
                <c:pt idx="72">
                  <c:v>21.243082648452223</c:v>
                </c:pt>
                <c:pt idx="73">
                  <c:v>21.33633757984741</c:v>
                </c:pt>
                <c:pt idx="74">
                  <c:v>21.42949240591551</c:v>
                </c:pt>
                <c:pt idx="75">
                  <c:v>21.522576861663854</c:v>
                </c:pt>
                <c:pt idx="76">
                  <c:v>21.615612801925828</c:v>
                </c:pt>
                <c:pt idx="77">
                  <c:v>21.708616048795058</c:v>
                </c:pt>
                <c:pt idx="78">
                  <c:v>21.801606509342704</c:v>
                </c:pt>
                <c:pt idx="79">
                  <c:v>21.894592093993182</c:v>
                </c:pt>
                <c:pt idx="80">
                  <c:v>21.987588725747223</c:v>
                </c:pt>
                <c:pt idx="81">
                  <c:v>22.080600336160675</c:v>
                </c:pt>
                <c:pt idx="82">
                  <c:v>22.173636917376246</c:v>
                </c:pt>
                <c:pt idx="83">
                  <c:v>22.266704428061843</c:v>
                </c:pt>
                <c:pt idx="84">
                  <c:v>22.359806864551025</c:v>
                </c:pt>
                <c:pt idx="85">
                  <c:v>22.45294820073976</c:v>
                </c:pt>
                <c:pt idx="86">
                  <c:v>22.546132444830654</c:v>
                </c:pt>
                <c:pt idx="87">
                  <c:v>22.639361598334258</c:v>
                </c:pt>
                <c:pt idx="88">
                  <c:v>22.73263767454415</c:v>
                </c:pt>
                <c:pt idx="89">
                  <c:v>22.825960676154686</c:v>
                </c:pt>
                <c:pt idx="90">
                  <c:v>22.919336614429554</c:v>
                </c:pt>
                <c:pt idx="91">
                  <c:v>23.012761531854057</c:v>
                </c:pt>
                <c:pt idx="92">
                  <c:v>23.10623938901608</c:v>
                </c:pt>
                <c:pt idx="93">
                  <c:v>23.19976824218233</c:v>
                </c:pt>
                <c:pt idx="94">
                  <c:v>23.293348109193452</c:v>
                </c:pt>
                <c:pt idx="95">
                  <c:v>23.38698301294475</c:v>
                </c:pt>
                <c:pt idx="96">
                  <c:v>23.480666958361642</c:v>
                </c:pt>
                <c:pt idx="97">
                  <c:v>23.57440595327779</c:v>
                </c:pt>
                <c:pt idx="98">
                  <c:v>23.66819603382868</c:v>
                </c:pt>
                <c:pt idx="99">
                  <c:v>23.762037240051647</c:v>
                </c:pt>
                <c:pt idx="100">
                  <c:v>23.855929542346317</c:v>
                </c:pt>
                <c:pt idx="101">
                  <c:v>23.949873011200147</c:v>
                </c:pt>
                <c:pt idx="102">
                  <c:v>24.043865621947997</c:v>
                </c:pt>
                <c:pt idx="103">
                  <c:v>24.137909425900816</c:v>
                </c:pt>
                <c:pt idx="104">
                  <c:v>24.232002427308384</c:v>
                </c:pt>
                <c:pt idx="105">
                  <c:v>24.32614263200233</c:v>
                </c:pt>
                <c:pt idx="106">
                  <c:v>24.420334097975722</c:v>
                </c:pt>
                <c:pt idx="107">
                  <c:v>24.514570809499862</c:v>
                </c:pt>
                <c:pt idx="108">
                  <c:v>24.60885477676519</c:v>
                </c:pt>
                <c:pt idx="109">
                  <c:v>24.703186063390255</c:v>
                </c:pt>
                <c:pt idx="110">
                  <c:v>24.797562630847608</c:v>
                </c:pt>
                <c:pt idx="111">
                  <c:v>24.891986519112287</c:v>
                </c:pt>
                <c:pt idx="112">
                  <c:v>24.986453743834005</c:v>
                </c:pt>
                <c:pt idx="113">
                  <c:v>25.080964321295234</c:v>
                </c:pt>
                <c:pt idx="114">
                  <c:v>25.175520268517424</c:v>
                </c:pt>
                <c:pt idx="115">
                  <c:v>25.270117577194597</c:v>
                </c:pt>
                <c:pt idx="116">
                  <c:v>25.364758319365226</c:v>
                </c:pt>
                <c:pt idx="117">
                  <c:v>25.459440434399045</c:v>
                </c:pt>
                <c:pt idx="118">
                  <c:v>25.55416399612011</c:v>
                </c:pt>
              </c:numCache>
            </c:numRef>
          </c:yVal>
          <c:smooth val="0"/>
        </c:ser>
        <c:axId val="61499986"/>
        <c:axId val="16628963"/>
      </c:scatterChart>
      <c:valAx>
        <c:axId val="61499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28963"/>
        <c:crosses val="autoZero"/>
        <c:crossBetween val="midCat"/>
        <c:dispUnits/>
      </c:valAx>
      <c:valAx>
        <c:axId val="16628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"C" Arrival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999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0</xdr:rowOff>
    </xdr:from>
    <xdr:to>
      <xdr:col>15</xdr:col>
      <xdr:colOff>295275</xdr:colOff>
      <xdr:row>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0"/>
          <a:ext cx="7715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2" name="Chart 2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3" name="Chart 3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4" name="Chart 4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5" name="Chart 5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6" name="Chart 6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7" name="Chart 7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8" name="Chart 8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9" name="Chart 9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10" name="Chart 10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11" name="Chart 11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12" name="Chart 12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13" name="Chart 13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14" name="Chart 14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15" name="Chart 15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16" name="Chart 16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17" name="Chart 17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18" name="Chart 18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19" name="Chart 19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20" name="Chart 20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21" name="Chart 21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22" name="Chart 22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23" name="Chart 23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24" name="Chart 24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25" name="Chart 25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26" name="Chart 26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27" name="Chart 27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28" name="Chart 28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29" name="Chart 29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30" name="Chart 30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31" name="Chart 31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32" name="Chart 32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33" name="Chart 33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34" name="Chart 34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35" name="Chart 35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7"/>
  <sheetViews>
    <sheetView tabSelected="1" workbookViewId="0" topLeftCell="M1">
      <selection activeCell="M4" sqref="M4"/>
    </sheetView>
  </sheetViews>
  <sheetFormatPr defaultColWidth="9.140625" defaultRowHeight="12.75"/>
  <cols>
    <col min="1" max="1" width="4.57421875" style="0" customWidth="1"/>
    <col min="2" max="2" width="7.140625" style="0" customWidth="1"/>
    <col min="3" max="3" width="6.8515625" style="0" customWidth="1"/>
    <col min="4" max="4" width="4.57421875" style="1" customWidth="1"/>
    <col min="5" max="5" width="7.7109375" style="0" customWidth="1"/>
    <col min="6" max="6" width="6.8515625" style="0" customWidth="1"/>
    <col min="7" max="7" width="5.421875" style="0" customWidth="1"/>
    <col min="8" max="8" width="4.57421875" style="1" customWidth="1"/>
    <col min="9" max="9" width="4.00390625" style="1" customWidth="1"/>
    <col min="10" max="10" width="8.00390625" style="0" customWidth="1"/>
    <col min="11" max="12" width="8.8515625" style="0" customWidth="1"/>
    <col min="13" max="13" width="8.140625" style="0" customWidth="1"/>
    <col min="14" max="14" width="7.57421875" style="0" customWidth="1"/>
    <col min="15" max="15" width="7.140625" style="2" customWidth="1"/>
    <col min="16" max="16" width="8.7109375" style="0" customWidth="1"/>
    <col min="17" max="17" width="8.00390625" style="0" customWidth="1"/>
    <col min="18" max="19" width="6.8515625" style="0" customWidth="1"/>
    <col min="20" max="20" width="8.140625" style="0" customWidth="1"/>
    <col min="21" max="21" width="8.7109375" style="0" customWidth="1"/>
    <col min="22" max="22" width="7.421875" style="0" customWidth="1"/>
    <col min="23" max="23" width="6.8515625" style="0" customWidth="1"/>
    <col min="24" max="24" width="8.8515625" style="0" customWidth="1"/>
    <col min="25" max="25" width="5.421875" style="0" customWidth="1"/>
    <col min="26" max="26" width="4.57421875" style="0" customWidth="1"/>
    <col min="27" max="27" width="4.57421875" style="1" customWidth="1"/>
    <col min="28" max="28" width="5.00390625" style="1" customWidth="1"/>
    <col min="29" max="29" width="3.140625" style="2" customWidth="1"/>
    <col min="30" max="30" width="8.140625" style="0" customWidth="1"/>
    <col min="31" max="31" width="8.28125" style="2" customWidth="1"/>
    <col min="32" max="32" width="8.7109375" style="2" customWidth="1"/>
    <col min="33" max="33" width="6.8515625" style="0" customWidth="1"/>
    <col min="34" max="34" width="7.00390625" style="0" customWidth="1"/>
  </cols>
  <sheetData>
    <row r="1" spans="2:30" ht="12.75">
      <c r="B1" t="s">
        <v>11</v>
      </c>
      <c r="AD1" t="s">
        <v>11</v>
      </c>
    </row>
    <row r="2" spans="2:30" ht="12.75">
      <c r="B2" t="s">
        <v>14</v>
      </c>
      <c r="Q2" t="s">
        <v>6</v>
      </c>
      <c r="AD2" t="s">
        <v>14</v>
      </c>
    </row>
    <row r="3" spans="2:30" ht="12.75">
      <c r="B3" t="s">
        <v>15</v>
      </c>
      <c r="AD3" t="s">
        <v>15</v>
      </c>
    </row>
    <row r="4" spans="2:30" ht="12.75">
      <c r="B4" t="s">
        <v>28</v>
      </c>
      <c r="D4" s="1">
        <v>5</v>
      </c>
      <c r="AD4" t="s">
        <v>28</v>
      </c>
    </row>
    <row r="5" spans="2:33" ht="12.75">
      <c r="B5" t="s">
        <v>29</v>
      </c>
      <c r="C5" t="s">
        <v>6</v>
      </c>
      <c r="D5" s="1">
        <v>100</v>
      </c>
      <c r="S5" t="s">
        <v>17</v>
      </c>
      <c r="AD5" t="s">
        <v>29</v>
      </c>
      <c r="AE5" s="2" t="s">
        <v>6</v>
      </c>
      <c r="AG5" s="3"/>
    </row>
    <row r="6" spans="3:32" ht="12.75">
      <c r="C6" t="s">
        <v>6</v>
      </c>
      <c r="K6" t="s">
        <v>18</v>
      </c>
      <c r="L6" t="s">
        <v>18</v>
      </c>
      <c r="P6" t="s">
        <v>5</v>
      </c>
      <c r="Q6" t="s">
        <v>26</v>
      </c>
      <c r="U6" t="s">
        <v>18</v>
      </c>
      <c r="AE6" s="2" t="s">
        <v>6</v>
      </c>
      <c r="AF6" s="2" t="s">
        <v>18</v>
      </c>
    </row>
    <row r="7" spans="7:34" ht="12.75">
      <c r="G7" t="s">
        <v>41</v>
      </c>
      <c r="K7" t="s">
        <v>21</v>
      </c>
      <c r="L7" t="s">
        <v>36</v>
      </c>
      <c r="P7" t="s">
        <v>22</v>
      </c>
      <c r="Q7" t="s">
        <v>30</v>
      </c>
      <c r="U7" t="s">
        <v>36</v>
      </c>
      <c r="W7" t="s">
        <v>33</v>
      </c>
      <c r="Z7" t="s">
        <v>43</v>
      </c>
      <c r="AF7" s="2" t="s">
        <v>36</v>
      </c>
      <c r="AH7" t="s">
        <v>34</v>
      </c>
    </row>
    <row r="8" spans="2:34" ht="12.75">
      <c r="B8" t="s">
        <v>19</v>
      </c>
      <c r="C8" t="s">
        <v>20</v>
      </c>
      <c r="D8" s="1" t="s">
        <v>1</v>
      </c>
      <c r="G8" t="s">
        <v>42</v>
      </c>
      <c r="J8" t="s">
        <v>16</v>
      </c>
      <c r="K8" t="s">
        <v>7</v>
      </c>
      <c r="O8" s="2" t="s">
        <v>25</v>
      </c>
      <c r="P8" t="s">
        <v>8</v>
      </c>
      <c r="Q8" t="s">
        <v>6</v>
      </c>
      <c r="R8" t="s">
        <v>9</v>
      </c>
      <c r="S8" t="s">
        <v>27</v>
      </c>
      <c r="T8" t="s">
        <v>12</v>
      </c>
      <c r="V8" t="s">
        <v>32</v>
      </c>
      <c r="W8" t="s">
        <v>35</v>
      </c>
      <c r="X8" t="s">
        <v>13</v>
      </c>
      <c r="Y8" t="s">
        <v>41</v>
      </c>
      <c r="Z8" t="s">
        <v>37</v>
      </c>
      <c r="AB8" s="1" t="s">
        <v>37</v>
      </c>
      <c r="AD8" t="s">
        <v>19</v>
      </c>
      <c r="AE8" s="2" t="s">
        <v>20</v>
      </c>
      <c r="AG8" t="s">
        <v>31</v>
      </c>
      <c r="AH8" t="s">
        <v>35</v>
      </c>
    </row>
    <row r="9" spans="1:31" ht="12.75">
      <c r="A9" t="s">
        <v>0</v>
      </c>
      <c r="B9" t="s">
        <v>6</v>
      </c>
      <c r="C9" t="s">
        <v>6</v>
      </c>
      <c r="D9" s="1">
        <v>100</v>
      </c>
      <c r="E9" t="s">
        <v>2</v>
      </c>
      <c r="F9" t="s">
        <v>3</v>
      </c>
      <c r="H9" s="1" t="s">
        <v>38</v>
      </c>
      <c r="I9" s="1" t="s">
        <v>39</v>
      </c>
      <c r="K9" t="s">
        <v>4</v>
      </c>
      <c r="M9" t="s">
        <v>23</v>
      </c>
      <c r="N9" t="s">
        <v>24</v>
      </c>
      <c r="P9" t="s">
        <v>4</v>
      </c>
      <c r="Q9" t="s">
        <v>4</v>
      </c>
      <c r="S9" t="s">
        <v>10</v>
      </c>
      <c r="Y9" t="s">
        <v>42</v>
      </c>
      <c r="AA9" s="1" t="s">
        <v>44</v>
      </c>
      <c r="AB9" s="1" t="s">
        <v>40</v>
      </c>
      <c r="AD9" t="s">
        <v>6</v>
      </c>
      <c r="AE9" s="2" t="s">
        <v>6</v>
      </c>
    </row>
    <row r="10" spans="1:34" ht="12.75">
      <c r="A10">
        <v>-4</v>
      </c>
      <c r="B10">
        <v>1.19711</v>
      </c>
      <c r="C10">
        <v>1.20076</v>
      </c>
      <c r="D10" s="1">
        <v>100</v>
      </c>
      <c r="E10">
        <f aca="true" t="shared" si="0" ref="E10:E22">D10-B10</f>
        <v>98.80289</v>
      </c>
      <c r="F10">
        <f aca="true" t="shared" si="1" ref="F10:F22">C10</f>
        <v>1.20076</v>
      </c>
      <c r="G10">
        <f>INT(10*A10)+200</f>
        <v>160</v>
      </c>
      <c r="H10" s="1">
        <f aca="true" t="shared" si="2" ref="H10:H54">50+INT(100*B10+0.5)</f>
        <v>170</v>
      </c>
      <c r="I10" s="1">
        <f aca="true" t="shared" si="3" ref="I10:I54">150-INT(100*C10+0.5)</f>
        <v>30</v>
      </c>
      <c r="J10">
        <f aca="true" t="shared" si="4" ref="J10:J22">SQRT(F10^2+E10^2)</f>
        <v>98.81018620025823</v>
      </c>
      <c r="K10">
        <f aca="true" t="shared" si="5" ref="K10:K22">180-57.3*ATAN(F10/E10)</f>
        <v>179.30366246443197</v>
      </c>
      <c r="L10">
        <v>178.5905</v>
      </c>
      <c r="M10" t="e">
        <f>(C10-#REF!)/0.1</f>
        <v>#REF!</v>
      </c>
      <c r="N10" t="e">
        <f>(B10-#REF!)/0.1</f>
        <v>#REF!</v>
      </c>
      <c r="O10" s="2" t="e">
        <f aca="true" t="shared" si="6" ref="O10:O55">SQRT(M10*M10+N10*N10)</f>
        <v>#REF!</v>
      </c>
      <c r="P10" t="e">
        <f aca="true" t="shared" si="7" ref="P10:P22">180+57.3*ATAN(M10/N10)</f>
        <v>#REF!</v>
      </c>
      <c r="Q10" t="e">
        <f aca="true" t="shared" si="8" ref="Q10:Q41">P10-K10</f>
        <v>#REF!</v>
      </c>
      <c r="R10" t="e">
        <f aca="true" t="shared" si="9" ref="R10:R50">COS(Q10/57.3)</f>
        <v>#REF!</v>
      </c>
      <c r="S10" t="e">
        <f aca="true" t="shared" si="10" ref="S10:S41">5-O10*R10</f>
        <v>#REF!</v>
      </c>
      <c r="T10">
        <f aca="true" t="shared" si="11" ref="T10:T22">A10+J10/5</f>
        <v>15.762037240051647</v>
      </c>
      <c r="U10">
        <v>178.5905</v>
      </c>
      <c r="V10" t="e">
        <f>T10-#REF!</f>
        <v>#REF!</v>
      </c>
      <c r="W10" t="e">
        <f aca="true" t="shared" si="12" ref="W10:W56">1/V10</f>
        <v>#REF!</v>
      </c>
      <c r="X10" t="e">
        <f aca="true" t="shared" si="13" ref="X10:X41">A10+J10/S10</f>
        <v>#REF!</v>
      </c>
      <c r="Y10">
        <f>INT(10*A10)+200</f>
        <v>160</v>
      </c>
      <c r="Z10" s="2" t="s">
        <v>6</v>
      </c>
      <c r="AB10" s="1" t="s">
        <v>6</v>
      </c>
      <c r="AC10" s="2" t="s">
        <v>6</v>
      </c>
      <c r="AD10">
        <v>1.19711</v>
      </c>
      <c r="AE10" s="2">
        <v>1.20076</v>
      </c>
      <c r="AF10" s="2">
        <v>178.5905</v>
      </c>
      <c r="AG10" t="e">
        <f>X10-#REF!</f>
        <v>#REF!</v>
      </c>
      <c r="AH10" t="e">
        <f aca="true" t="shared" si="14" ref="AH10:AH56">1/AG10</f>
        <v>#REF!</v>
      </c>
    </row>
    <row r="11" spans="1:34" ht="12.75">
      <c r="A11">
        <v>-3.9</v>
      </c>
      <c r="B11">
        <v>1.16619</v>
      </c>
      <c r="C11">
        <v>1.19053</v>
      </c>
      <c r="D11" s="1">
        <v>100</v>
      </c>
      <c r="E11">
        <f t="shared" si="0"/>
        <v>98.83381</v>
      </c>
      <c r="F11">
        <f t="shared" si="1"/>
        <v>1.19053</v>
      </c>
      <c r="G11">
        <f aca="true" t="shared" si="15" ref="G11:G74">INT(10*A11)+200</f>
        <v>161</v>
      </c>
      <c r="H11" s="1">
        <f t="shared" si="2"/>
        <v>167</v>
      </c>
      <c r="I11" s="1">
        <f t="shared" si="3"/>
        <v>31</v>
      </c>
      <c r="J11">
        <f t="shared" si="4"/>
        <v>98.8409801691434</v>
      </c>
      <c r="K11">
        <f t="shared" si="5"/>
        <v>179.30981037942618</v>
      </c>
      <c r="L11">
        <v>178.6033</v>
      </c>
      <c r="M11">
        <f aca="true" t="shared" si="16" ref="M11:M55">(C11-C10)/0.1</f>
        <v>-0.10229999999999961</v>
      </c>
      <c r="N11">
        <f aca="true" t="shared" si="17" ref="N11:N55">(B11-B10)/0.1</f>
        <v>-0.30919999999999837</v>
      </c>
      <c r="O11" s="2">
        <f t="shared" si="6"/>
        <v>0.32568378835919803</v>
      </c>
      <c r="P11">
        <f t="shared" si="7"/>
        <v>198.30834309967008</v>
      </c>
      <c r="Q11">
        <f t="shared" si="8"/>
        <v>18.9985327202439</v>
      </c>
      <c r="R11">
        <f t="shared" si="9"/>
        <v>0.9455348633134871</v>
      </c>
      <c r="S11">
        <f t="shared" si="10"/>
        <v>4.692054623690367</v>
      </c>
      <c r="T11">
        <f t="shared" si="11"/>
        <v>15.86819603382868</v>
      </c>
      <c r="U11">
        <v>178.6033</v>
      </c>
      <c r="V11">
        <f aca="true" t="shared" si="18" ref="V11:V56">T11-T10</f>
        <v>0.1061587937770323</v>
      </c>
      <c r="W11">
        <f t="shared" si="12"/>
        <v>9.419850814246463</v>
      </c>
      <c r="X11">
        <f t="shared" si="13"/>
        <v>17.16560730774349</v>
      </c>
      <c r="Y11">
        <f aca="true" t="shared" si="19" ref="Y11:Y74">INT(10*A11)+200</f>
        <v>161</v>
      </c>
      <c r="Z11" s="2">
        <f aca="true" t="shared" si="20" ref="Z11:Z55">INT(10*X11+0.5)</f>
        <v>172</v>
      </c>
      <c r="AA11" s="1">
        <f>Y11-Z11</f>
        <v>-11</v>
      </c>
      <c r="AB11" s="1">
        <f aca="true" t="shared" si="21" ref="AB11:AB74">(Z11-169)*3</f>
        <v>9</v>
      </c>
      <c r="AC11" s="2">
        <v>1</v>
      </c>
      <c r="AD11">
        <v>1.16619</v>
      </c>
      <c r="AE11" s="2">
        <v>1.19053</v>
      </c>
      <c r="AF11" s="2">
        <v>178.6033</v>
      </c>
      <c r="AG11" t="e">
        <f aca="true" t="shared" si="22" ref="AG11:AG55">X11-X10</f>
        <v>#REF!</v>
      </c>
      <c r="AH11" t="e">
        <f t="shared" si="14"/>
        <v>#REF!</v>
      </c>
    </row>
    <row r="12" spans="1:34" ht="12.75">
      <c r="A12">
        <v>-3.8</v>
      </c>
      <c r="B12">
        <v>1.13501</v>
      </c>
      <c r="C12">
        <v>1.17984</v>
      </c>
      <c r="D12" s="1">
        <v>100</v>
      </c>
      <c r="E12">
        <f t="shared" si="0"/>
        <v>98.86499</v>
      </c>
      <c r="F12">
        <f t="shared" si="1"/>
        <v>1.17984</v>
      </c>
      <c r="G12">
        <f t="shared" si="15"/>
        <v>162</v>
      </c>
      <c r="H12" s="1">
        <f t="shared" si="2"/>
        <v>164</v>
      </c>
      <c r="I12" s="1">
        <f t="shared" si="3"/>
        <v>32</v>
      </c>
      <c r="J12">
        <f t="shared" si="4"/>
        <v>98.87202976638895</v>
      </c>
      <c r="K12">
        <f t="shared" si="5"/>
        <v>179.3162228315612</v>
      </c>
      <c r="L12">
        <v>178.6168</v>
      </c>
      <c r="M12">
        <f t="shared" si="16"/>
        <v>-0.10690000000000088</v>
      </c>
      <c r="N12">
        <f t="shared" si="17"/>
        <v>-0.31179999999999986</v>
      </c>
      <c r="O12" s="2">
        <f t="shared" si="6"/>
        <v>0.3296162162272968</v>
      </c>
      <c r="P12">
        <f t="shared" si="7"/>
        <v>198.92556859783917</v>
      </c>
      <c r="Q12">
        <f t="shared" si="8"/>
        <v>19.609345766277983</v>
      </c>
      <c r="R12">
        <f t="shared" si="9"/>
        <v>0.9420111831085782</v>
      </c>
      <c r="S12">
        <f t="shared" si="10"/>
        <v>4.6894978381799515</v>
      </c>
      <c r="T12">
        <f t="shared" si="11"/>
        <v>15.974405953277788</v>
      </c>
      <c r="U12">
        <v>178.6168</v>
      </c>
      <c r="V12">
        <f t="shared" si="18"/>
        <v>0.10620991944910863</v>
      </c>
      <c r="W12">
        <f t="shared" si="12"/>
        <v>9.41531643359506</v>
      </c>
      <c r="X12">
        <f t="shared" si="13"/>
        <v>17.283713689217166</v>
      </c>
      <c r="Y12">
        <f t="shared" si="19"/>
        <v>162</v>
      </c>
      <c r="Z12" s="2">
        <f t="shared" si="20"/>
        <v>173</v>
      </c>
      <c r="AA12" s="1">
        <f aca="true" t="shared" si="23" ref="AA12:AA75">Y12-Z12</f>
        <v>-11</v>
      </c>
      <c r="AB12" s="1">
        <f t="shared" si="21"/>
        <v>12</v>
      </c>
      <c r="AC12" s="2">
        <v>1</v>
      </c>
      <c r="AD12">
        <v>1.13501</v>
      </c>
      <c r="AE12" s="2">
        <v>1.17984</v>
      </c>
      <c r="AF12" s="2">
        <v>178.6168</v>
      </c>
      <c r="AG12">
        <f t="shared" si="22"/>
        <v>0.11810638147367669</v>
      </c>
      <c r="AH12">
        <f t="shared" si="14"/>
        <v>8.46694300106788</v>
      </c>
    </row>
    <row r="13" spans="1:34" ht="12.75">
      <c r="A13">
        <v>-3.7</v>
      </c>
      <c r="B13">
        <v>1.10357</v>
      </c>
      <c r="C13">
        <v>1.16866</v>
      </c>
      <c r="D13" s="1">
        <v>100</v>
      </c>
      <c r="E13">
        <f t="shared" si="0"/>
        <v>98.89643</v>
      </c>
      <c r="F13">
        <f t="shared" si="1"/>
        <v>1.16866</v>
      </c>
      <c r="G13">
        <f t="shared" si="15"/>
        <v>163</v>
      </c>
      <c r="H13" s="1">
        <f t="shared" si="2"/>
        <v>160</v>
      </c>
      <c r="I13" s="1">
        <f t="shared" si="3"/>
        <v>33</v>
      </c>
      <c r="J13">
        <f t="shared" si="4"/>
        <v>98.9033347918082</v>
      </c>
      <c r="K13">
        <f t="shared" si="5"/>
        <v>179.32291690142878</v>
      </c>
      <c r="L13">
        <v>178.6307</v>
      </c>
      <c r="M13">
        <f t="shared" si="16"/>
        <v>-0.11179999999999968</v>
      </c>
      <c r="N13">
        <f t="shared" si="17"/>
        <v>-0.31440000000000135</v>
      </c>
      <c r="O13" s="2">
        <f t="shared" si="6"/>
        <v>0.333686379704058</v>
      </c>
      <c r="P13">
        <f t="shared" si="7"/>
        <v>199.57672488533953</v>
      </c>
      <c r="Q13">
        <f t="shared" si="8"/>
        <v>20.253807983910747</v>
      </c>
      <c r="R13">
        <f t="shared" si="9"/>
        <v>0.938177343445108</v>
      </c>
      <c r="S13">
        <f t="shared" si="10"/>
        <v>4.686942998745431</v>
      </c>
      <c r="T13">
        <f t="shared" si="11"/>
        <v>16.080666958361643</v>
      </c>
      <c r="U13">
        <v>178.6307</v>
      </c>
      <c r="V13">
        <f t="shared" si="18"/>
        <v>0.10626100508385505</v>
      </c>
      <c r="W13">
        <f t="shared" si="12"/>
        <v>9.410789962045415</v>
      </c>
      <c r="X13">
        <f t="shared" si="13"/>
        <v>17.40188556128845</v>
      </c>
      <c r="Y13">
        <f t="shared" si="19"/>
        <v>163</v>
      </c>
      <c r="Z13" s="2">
        <f t="shared" si="20"/>
        <v>174</v>
      </c>
      <c r="AA13" s="1">
        <f t="shared" si="23"/>
        <v>-11</v>
      </c>
      <c r="AB13" s="1">
        <f t="shared" si="21"/>
        <v>15</v>
      </c>
      <c r="AC13" s="2">
        <v>1</v>
      </c>
      <c r="AD13">
        <v>1.10357</v>
      </c>
      <c r="AE13" s="2">
        <v>1.16866</v>
      </c>
      <c r="AF13" s="2">
        <v>178.6307</v>
      </c>
      <c r="AG13">
        <f t="shared" si="22"/>
        <v>0.11817187207128299</v>
      </c>
      <c r="AH13">
        <f t="shared" si="14"/>
        <v>8.462250639448154</v>
      </c>
    </row>
    <row r="14" spans="1:34" ht="12.75">
      <c r="A14">
        <v>-3.6</v>
      </c>
      <c r="B14">
        <v>1.07185</v>
      </c>
      <c r="C14">
        <v>1.15696</v>
      </c>
      <c r="D14" s="1">
        <v>100</v>
      </c>
      <c r="E14">
        <f t="shared" si="0"/>
        <v>98.92815</v>
      </c>
      <c r="F14">
        <f t="shared" si="1"/>
        <v>1.15696</v>
      </c>
      <c r="G14">
        <f t="shared" si="15"/>
        <v>164</v>
      </c>
      <c r="H14" s="1">
        <f t="shared" si="2"/>
        <v>157</v>
      </c>
      <c r="I14" s="1">
        <f t="shared" si="3"/>
        <v>34</v>
      </c>
      <c r="J14">
        <f t="shared" si="4"/>
        <v>98.93491506472374</v>
      </c>
      <c r="K14">
        <f t="shared" si="5"/>
        <v>179.3299097792582</v>
      </c>
      <c r="L14">
        <v>178.6453</v>
      </c>
      <c r="M14">
        <f t="shared" si="16"/>
        <v>-0.11700000000000044</v>
      </c>
      <c r="N14">
        <f t="shared" si="17"/>
        <v>-0.3171999999999997</v>
      </c>
      <c r="O14" s="2">
        <f t="shared" si="6"/>
        <v>0.33808998802094087</v>
      </c>
      <c r="P14">
        <f t="shared" si="7"/>
        <v>200.24811146982157</v>
      </c>
      <c r="Q14">
        <f t="shared" si="8"/>
        <v>20.918201690563365</v>
      </c>
      <c r="R14">
        <f t="shared" si="9"/>
        <v>0.934100699602273</v>
      </c>
      <c r="S14">
        <f t="shared" si="10"/>
        <v>4.684189905661115</v>
      </c>
      <c r="T14">
        <f t="shared" si="11"/>
        <v>16.186983012944747</v>
      </c>
      <c r="U14">
        <v>178.6453</v>
      </c>
      <c r="V14">
        <f t="shared" si="18"/>
        <v>0.10631605458310389</v>
      </c>
      <c r="W14">
        <f t="shared" si="12"/>
        <v>9.405917139431955</v>
      </c>
      <c r="X14">
        <f t="shared" si="13"/>
        <v>17.52102990212996</v>
      </c>
      <c r="Y14">
        <f t="shared" si="19"/>
        <v>164</v>
      </c>
      <c r="Z14" s="2">
        <f t="shared" si="20"/>
        <v>175</v>
      </c>
      <c r="AA14" s="1">
        <f t="shared" si="23"/>
        <v>-11</v>
      </c>
      <c r="AB14" s="1">
        <f t="shared" si="21"/>
        <v>18</v>
      </c>
      <c r="AC14" s="2">
        <v>1</v>
      </c>
      <c r="AD14">
        <v>1.07185</v>
      </c>
      <c r="AE14" s="2">
        <v>1.15696</v>
      </c>
      <c r="AF14" s="2">
        <v>178.6453</v>
      </c>
      <c r="AG14">
        <f t="shared" si="22"/>
        <v>0.11914434084151182</v>
      </c>
      <c r="AH14">
        <f t="shared" si="14"/>
        <v>8.39318085053003</v>
      </c>
    </row>
    <row r="15" spans="1:34" ht="12.75">
      <c r="A15">
        <v>-3.5</v>
      </c>
      <c r="B15">
        <v>1.03988</v>
      </c>
      <c r="C15">
        <v>1.14472</v>
      </c>
      <c r="D15" s="1">
        <v>100</v>
      </c>
      <c r="E15">
        <f t="shared" si="0"/>
        <v>98.96012</v>
      </c>
      <c r="F15">
        <f t="shared" si="1"/>
        <v>1.14472</v>
      </c>
      <c r="G15">
        <f t="shared" si="15"/>
        <v>165</v>
      </c>
      <c r="H15" s="1">
        <f>50+INT(100*B15+0.5)</f>
        <v>154</v>
      </c>
      <c r="I15" s="1">
        <f t="shared" si="3"/>
        <v>36</v>
      </c>
      <c r="J15">
        <f t="shared" si="4"/>
        <v>98.96674054596727</v>
      </c>
      <c r="K15">
        <f t="shared" si="5"/>
        <v>179.33721249870038</v>
      </c>
      <c r="L15">
        <v>178.6605</v>
      </c>
      <c r="M15">
        <f t="shared" si="16"/>
        <v>-0.12240000000000029</v>
      </c>
      <c r="N15">
        <f t="shared" si="17"/>
        <v>-0.31970000000000054</v>
      </c>
      <c r="O15" s="2">
        <f t="shared" si="6"/>
        <v>0.34233003081821556</v>
      </c>
      <c r="P15">
        <f t="shared" si="7"/>
        <v>200.9513339788518</v>
      </c>
      <c r="Q15">
        <f t="shared" si="8"/>
        <v>21.614121480151425</v>
      </c>
      <c r="R15">
        <f t="shared" si="9"/>
        <v>0.9296959619870392</v>
      </c>
      <c r="S15">
        <f t="shared" si="10"/>
        <v>4.681737152681406</v>
      </c>
      <c r="T15">
        <f t="shared" si="11"/>
        <v>16.293348109193452</v>
      </c>
      <c r="U15">
        <v>178.6605</v>
      </c>
      <c r="V15">
        <f t="shared" si="18"/>
        <v>0.10636509624870527</v>
      </c>
      <c r="W15">
        <f t="shared" si="12"/>
        <v>9.401580361115618</v>
      </c>
      <c r="X15">
        <f t="shared" si="13"/>
        <v>17.63889296183262</v>
      </c>
      <c r="Y15">
        <f t="shared" si="19"/>
        <v>165</v>
      </c>
      <c r="Z15" s="2">
        <f t="shared" si="20"/>
        <v>176</v>
      </c>
      <c r="AA15" s="1">
        <f t="shared" si="23"/>
        <v>-11</v>
      </c>
      <c r="AB15" s="1">
        <f t="shared" si="21"/>
        <v>21</v>
      </c>
      <c r="AC15" s="2">
        <v>1</v>
      </c>
      <c r="AD15">
        <v>1.03988</v>
      </c>
      <c r="AE15" s="2">
        <v>1.14472</v>
      </c>
      <c r="AF15" s="2">
        <v>178.6605</v>
      </c>
      <c r="AG15">
        <f t="shared" si="22"/>
        <v>0.11786305970266042</v>
      </c>
      <c r="AH15">
        <f t="shared" si="14"/>
        <v>8.484422536821585</v>
      </c>
    </row>
    <row r="16" spans="1:34" ht="12.75">
      <c r="A16">
        <v>-3.4</v>
      </c>
      <c r="B16">
        <v>1.00763</v>
      </c>
      <c r="C16">
        <v>1.13192</v>
      </c>
      <c r="D16" s="1">
        <v>100</v>
      </c>
      <c r="E16">
        <f t="shared" si="0"/>
        <v>98.99237</v>
      </c>
      <c r="F16">
        <f t="shared" si="1"/>
        <v>1.13192</v>
      </c>
      <c r="G16">
        <f t="shared" si="15"/>
        <v>166</v>
      </c>
      <c r="H16" s="1">
        <f t="shared" si="2"/>
        <v>151</v>
      </c>
      <c r="I16" s="1">
        <f t="shared" si="3"/>
        <v>37</v>
      </c>
      <c r="J16">
        <f t="shared" si="4"/>
        <v>98.99884121091165</v>
      </c>
      <c r="K16">
        <f t="shared" si="5"/>
        <v>179.34483648044173</v>
      </c>
      <c r="L16">
        <v>178.6764</v>
      </c>
      <c r="M16">
        <f t="shared" si="16"/>
        <v>-0.12799999999999923</v>
      </c>
      <c r="N16">
        <f t="shared" si="17"/>
        <v>-0.3224999999999989</v>
      </c>
      <c r="O16" s="2">
        <f t="shared" si="6"/>
        <v>0.3469729816570724</v>
      </c>
      <c r="P16">
        <f t="shared" si="7"/>
        <v>201.6496842251514</v>
      </c>
      <c r="Q16">
        <f t="shared" si="8"/>
        <v>22.30484774470966</v>
      </c>
      <c r="R16">
        <f t="shared" si="9"/>
        <v>0.9251884919246812</v>
      </c>
      <c r="S16">
        <f t="shared" si="10"/>
        <v>4.6789845903620835</v>
      </c>
      <c r="T16">
        <f t="shared" si="11"/>
        <v>16.399768242182333</v>
      </c>
      <c r="U16">
        <v>178.6764</v>
      </c>
      <c r="V16">
        <f t="shared" si="18"/>
        <v>0.10642013298888031</v>
      </c>
      <c r="W16">
        <f t="shared" si="12"/>
        <v>9.39671819527315</v>
      </c>
      <c r="X16">
        <f t="shared" si="13"/>
        <v>17.7581891966117</v>
      </c>
      <c r="Y16">
        <f t="shared" si="19"/>
        <v>166</v>
      </c>
      <c r="Z16" s="2">
        <f t="shared" si="20"/>
        <v>178</v>
      </c>
      <c r="AA16" s="1">
        <f t="shared" si="23"/>
        <v>-12</v>
      </c>
      <c r="AB16" s="1">
        <f t="shared" si="21"/>
        <v>27</v>
      </c>
      <c r="AC16" s="2">
        <v>1</v>
      </c>
      <c r="AD16">
        <v>1.00763</v>
      </c>
      <c r="AE16" s="2">
        <v>1.13192</v>
      </c>
      <c r="AF16" s="2">
        <v>178.6764</v>
      </c>
      <c r="AG16">
        <f t="shared" si="22"/>
        <v>0.11929623477907825</v>
      </c>
      <c r="AH16">
        <f t="shared" si="14"/>
        <v>8.382494232545355</v>
      </c>
    </row>
    <row r="17" spans="1:34" ht="12.75">
      <c r="A17">
        <v>-3.3</v>
      </c>
      <c r="B17">
        <v>0.97512</v>
      </c>
      <c r="C17">
        <v>1.11853</v>
      </c>
      <c r="D17" s="1">
        <v>100</v>
      </c>
      <c r="E17">
        <f t="shared" si="0"/>
        <v>99.02488</v>
      </c>
      <c r="F17">
        <f t="shared" si="1"/>
        <v>1.11853</v>
      </c>
      <c r="G17">
        <f t="shared" si="15"/>
        <v>167</v>
      </c>
      <c r="H17" s="1">
        <f t="shared" si="2"/>
        <v>148</v>
      </c>
      <c r="I17" s="1">
        <f t="shared" si="3"/>
        <v>38</v>
      </c>
      <c r="J17">
        <f t="shared" si="4"/>
        <v>99.03119694508038</v>
      </c>
      <c r="K17">
        <f t="shared" si="5"/>
        <v>179.35279857497878</v>
      </c>
      <c r="L17">
        <v>178.6929</v>
      </c>
      <c r="M17">
        <f t="shared" si="16"/>
        <v>-0.13390000000000013</v>
      </c>
      <c r="N17">
        <f t="shared" si="17"/>
        <v>-0.3251000000000004</v>
      </c>
      <c r="O17" s="2">
        <f t="shared" si="6"/>
        <v>0.35159525025233246</v>
      </c>
      <c r="P17">
        <f t="shared" si="7"/>
        <v>202.387102291981</v>
      </c>
      <c r="Q17">
        <f t="shared" si="8"/>
        <v>23.034303717002217</v>
      </c>
      <c r="R17">
        <f t="shared" si="9"/>
        <v>0.9202823388031551</v>
      </c>
      <c r="S17">
        <f t="shared" si="10"/>
        <v>4.676433100785703</v>
      </c>
      <c r="T17">
        <f t="shared" si="11"/>
        <v>16.506239389016077</v>
      </c>
      <c r="U17">
        <v>178.6929</v>
      </c>
      <c r="V17">
        <f t="shared" si="18"/>
        <v>0.10647114683374426</v>
      </c>
      <c r="W17">
        <f t="shared" si="12"/>
        <v>9.392215917064458</v>
      </c>
      <c r="X17">
        <f t="shared" si="13"/>
        <v>17.876652121558593</v>
      </c>
      <c r="Y17">
        <f t="shared" si="19"/>
        <v>167</v>
      </c>
      <c r="Z17" s="2">
        <f t="shared" si="20"/>
        <v>179</v>
      </c>
      <c r="AA17" s="1">
        <f t="shared" si="23"/>
        <v>-12</v>
      </c>
      <c r="AB17" s="1">
        <f t="shared" si="21"/>
        <v>30</v>
      </c>
      <c r="AC17" s="2">
        <v>1</v>
      </c>
      <c r="AD17">
        <v>0.97512</v>
      </c>
      <c r="AE17" s="2">
        <v>1.11853</v>
      </c>
      <c r="AF17" s="2">
        <v>178.6929</v>
      </c>
      <c r="AG17">
        <f t="shared" si="22"/>
        <v>0.11846292494689337</v>
      </c>
      <c r="AH17">
        <f t="shared" si="14"/>
        <v>8.44145964189469</v>
      </c>
    </row>
    <row r="18" spans="1:34" ht="12.75">
      <c r="A18">
        <v>-3.2</v>
      </c>
      <c r="B18">
        <v>0.94235</v>
      </c>
      <c r="C18">
        <v>1.10452</v>
      </c>
      <c r="D18" s="1">
        <v>100</v>
      </c>
      <c r="E18">
        <f t="shared" si="0"/>
        <v>99.05765</v>
      </c>
      <c r="F18">
        <f t="shared" si="1"/>
        <v>1.10452</v>
      </c>
      <c r="G18">
        <f t="shared" si="15"/>
        <v>168</v>
      </c>
      <c r="H18" s="1">
        <f t="shared" si="2"/>
        <v>144</v>
      </c>
      <c r="I18" s="1">
        <f t="shared" si="3"/>
        <v>40</v>
      </c>
      <c r="J18">
        <f t="shared" si="4"/>
        <v>99.0638076592703</v>
      </c>
      <c r="K18">
        <f t="shared" si="5"/>
        <v>179.36111574100826</v>
      </c>
      <c r="L18">
        <v>178.7101</v>
      </c>
      <c r="M18">
        <f t="shared" si="16"/>
        <v>-0.14010000000000078</v>
      </c>
      <c r="N18">
        <f t="shared" si="17"/>
        <v>-0.32769999999999966</v>
      </c>
      <c r="O18" s="2">
        <f t="shared" si="6"/>
        <v>0.3563920593952677</v>
      </c>
      <c r="P18">
        <f t="shared" si="7"/>
        <v>203.1496325041764</v>
      </c>
      <c r="Q18">
        <f t="shared" si="8"/>
        <v>23.788516763168133</v>
      </c>
      <c r="R18">
        <f t="shared" si="9"/>
        <v>0.9150528629497673</v>
      </c>
      <c r="S18">
        <f t="shared" si="10"/>
        <v>4.673882425717797</v>
      </c>
      <c r="T18">
        <f t="shared" si="11"/>
        <v>16.61276153185406</v>
      </c>
      <c r="U18">
        <v>178.7101</v>
      </c>
      <c r="V18">
        <f t="shared" si="18"/>
        <v>0.10652214283798145</v>
      </c>
      <c r="W18">
        <f t="shared" si="12"/>
        <v>9.387719523451427</v>
      </c>
      <c r="X18">
        <f t="shared" si="13"/>
        <v>17.995186065053073</v>
      </c>
      <c r="Y18">
        <f t="shared" si="19"/>
        <v>168</v>
      </c>
      <c r="Z18" s="2">
        <f t="shared" si="20"/>
        <v>180</v>
      </c>
      <c r="AA18" s="1">
        <f t="shared" si="23"/>
        <v>-12</v>
      </c>
      <c r="AB18" s="1">
        <f t="shared" si="21"/>
        <v>33</v>
      </c>
      <c r="AC18" s="2">
        <v>1</v>
      </c>
      <c r="AD18">
        <v>0.94235</v>
      </c>
      <c r="AE18" s="2">
        <v>1.10452</v>
      </c>
      <c r="AF18" s="2">
        <v>178.7101</v>
      </c>
      <c r="AG18">
        <f t="shared" si="22"/>
        <v>0.1185339434944801</v>
      </c>
      <c r="AH18">
        <f t="shared" si="14"/>
        <v>8.43640201717045</v>
      </c>
    </row>
    <row r="19" spans="1:34" ht="12.75">
      <c r="A19">
        <v>-3.1</v>
      </c>
      <c r="B19">
        <v>0.90931</v>
      </c>
      <c r="C19">
        <v>1.08984</v>
      </c>
      <c r="D19" s="1">
        <v>100</v>
      </c>
      <c r="E19">
        <f t="shared" si="0"/>
        <v>99.09069</v>
      </c>
      <c r="F19">
        <f t="shared" si="1"/>
        <v>1.08984</v>
      </c>
      <c r="G19">
        <f t="shared" si="15"/>
        <v>169</v>
      </c>
      <c r="H19" s="1">
        <f t="shared" si="2"/>
        <v>141</v>
      </c>
      <c r="I19" s="1">
        <f t="shared" si="3"/>
        <v>41</v>
      </c>
      <c r="J19">
        <f t="shared" si="4"/>
        <v>99.09668307214777</v>
      </c>
      <c r="K19">
        <f t="shared" si="5"/>
        <v>179.3698165369343</v>
      </c>
      <c r="L19">
        <v>178.7281</v>
      </c>
      <c r="M19">
        <f t="shared" si="16"/>
        <v>-0.14680000000000026</v>
      </c>
      <c r="N19">
        <f t="shared" si="17"/>
        <v>-0.3304000000000007</v>
      </c>
      <c r="O19" s="2">
        <f t="shared" si="6"/>
        <v>0.36154446476194396</v>
      </c>
      <c r="P19">
        <f t="shared" si="7"/>
        <v>203.95781732913167</v>
      </c>
      <c r="Q19">
        <f t="shared" si="8"/>
        <v>24.588000792197363</v>
      </c>
      <c r="R19">
        <f t="shared" si="9"/>
        <v>0.9093364206753048</v>
      </c>
      <c r="S19">
        <f t="shared" si="10"/>
        <v>4.671234450498405</v>
      </c>
      <c r="T19">
        <f t="shared" si="11"/>
        <v>16.71933661442955</v>
      </c>
      <c r="U19">
        <v>178.7281</v>
      </c>
      <c r="V19">
        <f t="shared" si="18"/>
        <v>0.10657508257549253</v>
      </c>
      <c r="W19">
        <f t="shared" si="12"/>
        <v>9.383056300159556</v>
      </c>
      <c r="X19">
        <f t="shared" si="13"/>
        <v>18.11423878897247</v>
      </c>
      <c r="Y19">
        <f t="shared" si="19"/>
        <v>169</v>
      </c>
      <c r="Z19" s="2">
        <f t="shared" si="20"/>
        <v>181</v>
      </c>
      <c r="AA19" s="1">
        <f t="shared" si="23"/>
        <v>-12</v>
      </c>
      <c r="AB19" s="1">
        <f t="shared" si="21"/>
        <v>36</v>
      </c>
      <c r="AC19" s="2">
        <v>1</v>
      </c>
      <c r="AD19">
        <v>0.90931</v>
      </c>
      <c r="AE19" s="2">
        <v>1.08984</v>
      </c>
      <c r="AF19" s="2">
        <v>178.7281</v>
      </c>
      <c r="AG19">
        <f t="shared" si="22"/>
        <v>0.11905272391939903</v>
      </c>
      <c r="AH19">
        <f t="shared" si="14"/>
        <v>8.39963981569224</v>
      </c>
    </row>
    <row r="20" spans="1:34" ht="12.75">
      <c r="A20">
        <v>-3</v>
      </c>
      <c r="B20">
        <v>0.87602</v>
      </c>
      <c r="C20">
        <v>1.074448</v>
      </c>
      <c r="D20" s="1">
        <v>100</v>
      </c>
      <c r="E20">
        <f t="shared" si="0"/>
        <v>99.12398</v>
      </c>
      <c r="F20">
        <f t="shared" si="1"/>
        <v>1.074448</v>
      </c>
      <c r="G20">
        <f t="shared" si="15"/>
        <v>170</v>
      </c>
      <c r="H20" s="1">
        <f t="shared" si="2"/>
        <v>138</v>
      </c>
      <c r="I20" s="1">
        <f t="shared" si="3"/>
        <v>43</v>
      </c>
      <c r="J20">
        <f t="shared" si="4"/>
        <v>99.1298030339267</v>
      </c>
      <c r="K20">
        <f t="shared" si="5"/>
        <v>179.37892466206247</v>
      </c>
      <c r="L20">
        <v>178.7469</v>
      </c>
      <c r="M20">
        <f t="shared" si="16"/>
        <v>-0.1539199999999985</v>
      </c>
      <c r="N20">
        <f t="shared" si="17"/>
        <v>-0.3328999999999993</v>
      </c>
      <c r="O20" s="2">
        <f t="shared" si="6"/>
        <v>0.3667611980567179</v>
      </c>
      <c r="P20">
        <f t="shared" si="7"/>
        <v>204.81581136435233</v>
      </c>
      <c r="Q20">
        <f t="shared" si="8"/>
        <v>25.436886702289854</v>
      </c>
      <c r="R20">
        <f t="shared" si="9"/>
        <v>0.9030730043990266</v>
      </c>
      <c r="S20">
        <f t="shared" si="10"/>
        <v>4.668787862973933</v>
      </c>
      <c r="T20">
        <f t="shared" si="11"/>
        <v>16.82596060678534</v>
      </c>
      <c r="U20">
        <v>178.7469</v>
      </c>
      <c r="V20">
        <f t="shared" si="18"/>
        <v>0.10662399235578945</v>
      </c>
      <c r="W20">
        <f t="shared" si="12"/>
        <v>9.378752172992536</v>
      </c>
      <c r="X20">
        <f t="shared" si="13"/>
        <v>18.232449608619145</v>
      </c>
      <c r="Y20">
        <f t="shared" si="19"/>
        <v>170</v>
      </c>
      <c r="Z20" s="2">
        <f t="shared" si="20"/>
        <v>182</v>
      </c>
      <c r="AA20" s="1">
        <f t="shared" si="23"/>
        <v>-12</v>
      </c>
      <c r="AB20" s="1">
        <f t="shared" si="21"/>
        <v>39</v>
      </c>
      <c r="AC20" s="2">
        <v>1</v>
      </c>
      <c r="AD20">
        <v>0.87602</v>
      </c>
      <c r="AE20" s="2">
        <v>1.074448</v>
      </c>
      <c r="AF20" s="2">
        <v>178.7469</v>
      </c>
      <c r="AG20">
        <f t="shared" si="22"/>
        <v>0.11821081964667357</v>
      </c>
      <c r="AH20">
        <f t="shared" si="14"/>
        <v>8.45946253472357</v>
      </c>
    </row>
    <row r="21" spans="1:34" ht="12.75">
      <c r="A21">
        <v>-2.9</v>
      </c>
      <c r="B21">
        <v>0.84246</v>
      </c>
      <c r="C21">
        <v>1.05839</v>
      </c>
      <c r="D21" s="1">
        <v>100</v>
      </c>
      <c r="E21">
        <f t="shared" si="0"/>
        <v>99.15754</v>
      </c>
      <c r="F21">
        <f t="shared" si="1"/>
        <v>1.05839</v>
      </c>
      <c r="G21">
        <f t="shared" si="15"/>
        <v>171</v>
      </c>
      <c r="H21" s="1">
        <f t="shared" si="2"/>
        <v>134</v>
      </c>
      <c r="I21" s="1">
        <f t="shared" si="3"/>
        <v>44</v>
      </c>
      <c r="J21">
        <f t="shared" si="4"/>
        <v>99.16318837272075</v>
      </c>
      <c r="K21">
        <f t="shared" si="5"/>
        <v>179.38841318548054</v>
      </c>
      <c r="L21">
        <v>178.7665</v>
      </c>
      <c r="M21">
        <f t="shared" si="16"/>
        <v>-0.16058000000000128</v>
      </c>
      <c r="N21">
        <f t="shared" si="17"/>
        <v>-0.33560000000000034</v>
      </c>
      <c r="O21" s="2">
        <f t="shared" si="6"/>
        <v>0.3720393747978843</v>
      </c>
      <c r="P21">
        <f t="shared" si="7"/>
        <v>205.572359299406</v>
      </c>
      <c r="Q21">
        <f t="shared" si="8"/>
        <v>26.183946113925458</v>
      </c>
      <c r="R21">
        <f t="shared" si="9"/>
        <v>0.8973968937068598</v>
      </c>
      <c r="S21">
        <f t="shared" si="10"/>
        <v>4.6661330207197365</v>
      </c>
      <c r="T21">
        <f t="shared" si="11"/>
        <v>16.932637674544154</v>
      </c>
      <c r="U21">
        <v>178.7665</v>
      </c>
      <c r="V21">
        <f t="shared" si="18"/>
        <v>0.10667706775881314</v>
      </c>
      <c r="W21">
        <f t="shared" si="12"/>
        <v>9.374085930641685</v>
      </c>
      <c r="X21">
        <f t="shared" si="13"/>
        <v>18.351684838900102</v>
      </c>
      <c r="Y21">
        <f t="shared" si="19"/>
        <v>171</v>
      </c>
      <c r="Z21" s="2">
        <f t="shared" si="20"/>
        <v>184</v>
      </c>
      <c r="AA21" s="1">
        <f t="shared" si="23"/>
        <v>-13</v>
      </c>
      <c r="AB21" s="1">
        <f t="shared" si="21"/>
        <v>45</v>
      </c>
      <c r="AC21" s="2">
        <v>1</v>
      </c>
      <c r="AD21">
        <v>0.84246</v>
      </c>
      <c r="AE21" s="2">
        <v>1.05839</v>
      </c>
      <c r="AF21" s="2">
        <v>178.7665</v>
      </c>
      <c r="AG21">
        <f t="shared" si="22"/>
        <v>0.11923523028095673</v>
      </c>
      <c r="AH21">
        <f t="shared" si="14"/>
        <v>8.386782980530812</v>
      </c>
    </row>
    <row r="22" spans="1:34" ht="12.75">
      <c r="A22">
        <v>-2.8</v>
      </c>
      <c r="B22">
        <v>0.80866</v>
      </c>
      <c r="C22">
        <v>1.04153</v>
      </c>
      <c r="D22" s="1">
        <v>100</v>
      </c>
      <c r="E22">
        <f t="shared" si="0"/>
        <v>99.19134</v>
      </c>
      <c r="F22">
        <f t="shared" si="1"/>
        <v>1.04153</v>
      </c>
      <c r="G22">
        <f t="shared" si="15"/>
        <v>172</v>
      </c>
      <c r="H22" s="1">
        <f t="shared" si="2"/>
        <v>131</v>
      </c>
      <c r="I22" s="1">
        <f t="shared" si="3"/>
        <v>46</v>
      </c>
      <c r="J22">
        <f t="shared" si="4"/>
        <v>99.19680799167128</v>
      </c>
      <c r="K22">
        <f t="shared" si="5"/>
        <v>179.3983600198455</v>
      </c>
      <c r="L22">
        <v>178.787</v>
      </c>
      <c r="M22">
        <f t="shared" si="16"/>
        <v>-0.16859999999999875</v>
      </c>
      <c r="N22">
        <f t="shared" si="17"/>
        <v>-0.3379999999999994</v>
      </c>
      <c r="O22" s="2">
        <f t="shared" si="6"/>
        <v>0.37771677219842803</v>
      </c>
      <c r="P22">
        <f t="shared" si="7"/>
        <v>206.51273379933218</v>
      </c>
      <c r="Q22">
        <f t="shared" si="8"/>
        <v>27.11437377948667</v>
      </c>
      <c r="R22">
        <f t="shared" si="9"/>
        <v>0.8901143801342205</v>
      </c>
      <c r="S22">
        <f t="shared" si="10"/>
        <v>4.663788869448298</v>
      </c>
      <c r="T22">
        <f t="shared" si="11"/>
        <v>17.039361598334256</v>
      </c>
      <c r="U22">
        <v>178.787</v>
      </c>
      <c r="V22">
        <f t="shared" si="18"/>
        <v>0.10672392379010276</v>
      </c>
      <c r="W22">
        <f t="shared" si="12"/>
        <v>9.369970335486641</v>
      </c>
      <c r="X22">
        <f t="shared" si="13"/>
        <v>18.469575181992695</v>
      </c>
      <c r="Y22">
        <f t="shared" si="19"/>
        <v>172</v>
      </c>
      <c r="Z22" s="2">
        <f t="shared" si="20"/>
        <v>185</v>
      </c>
      <c r="AA22" s="1">
        <f t="shared" si="23"/>
        <v>-13</v>
      </c>
      <c r="AB22" s="1">
        <f t="shared" si="21"/>
        <v>48</v>
      </c>
      <c r="AC22" s="2">
        <v>1</v>
      </c>
      <c r="AD22">
        <v>0.80866</v>
      </c>
      <c r="AE22" s="2">
        <v>1.04153</v>
      </c>
      <c r="AF22" s="2">
        <v>178.787</v>
      </c>
      <c r="AG22">
        <f t="shared" si="22"/>
        <v>0.1178903430925935</v>
      </c>
      <c r="AH22">
        <f t="shared" si="14"/>
        <v>8.482458984910913</v>
      </c>
    </row>
    <row r="23" spans="1:34" ht="12.75">
      <c r="A23">
        <v>-2.7</v>
      </c>
      <c r="B23">
        <v>0.77462</v>
      </c>
      <c r="C23">
        <v>1.02386</v>
      </c>
      <c r="D23" s="1">
        <v>100</v>
      </c>
      <c r="E23">
        <f aca="true" t="shared" si="24" ref="E23:E54">D23-B23</f>
        <v>99.22538</v>
      </c>
      <c r="F23">
        <f aca="true" t="shared" si="25" ref="F23:F54">C23</f>
        <v>1.02386</v>
      </c>
      <c r="G23">
        <f t="shared" si="15"/>
        <v>173</v>
      </c>
      <c r="H23" s="1">
        <f t="shared" si="2"/>
        <v>127</v>
      </c>
      <c r="I23" s="1">
        <f t="shared" si="3"/>
        <v>48</v>
      </c>
      <c r="J23">
        <f aca="true" t="shared" si="26" ref="J23:J54">SQRT(F23^2+E23^2)</f>
        <v>99.23066222415328</v>
      </c>
      <c r="K23">
        <f aca="true" t="shared" si="27" ref="K23:K54">180-57.3*ATAN(F23/E23)</f>
        <v>179.4087692484041</v>
      </c>
      <c r="L23">
        <v>178.8084</v>
      </c>
      <c r="M23">
        <f t="shared" si="16"/>
        <v>-0.17670000000000075</v>
      </c>
      <c r="N23">
        <f t="shared" si="17"/>
        <v>-0.3404000000000007</v>
      </c>
      <c r="O23" s="2">
        <f t="shared" si="6"/>
        <v>0.38352972505400507</v>
      </c>
      <c r="P23">
        <f aca="true" t="shared" si="28" ref="P23:P50">180+57.3*ATAN(M23/N23)</f>
        <v>207.43562949958084</v>
      </c>
      <c r="Q23">
        <f t="shared" si="8"/>
        <v>28.026860251176743</v>
      </c>
      <c r="R23">
        <f t="shared" si="9"/>
        <v>0.8827443368817998</v>
      </c>
      <c r="S23">
        <f t="shared" si="10"/>
        <v>4.661441307182743</v>
      </c>
      <c r="T23">
        <f aca="true" t="shared" si="29" ref="T23:T54">A23+J23/5</f>
        <v>17.146132444830656</v>
      </c>
      <c r="U23">
        <v>178.8084</v>
      </c>
      <c r="V23">
        <f t="shared" si="18"/>
        <v>0.10677084649639923</v>
      </c>
      <c r="W23">
        <f t="shared" si="12"/>
        <v>9.365852503882923</v>
      </c>
      <c r="X23">
        <f t="shared" si="13"/>
        <v>18.587549426236535</v>
      </c>
      <c r="Y23">
        <f t="shared" si="19"/>
        <v>173</v>
      </c>
      <c r="Z23" s="2">
        <f t="shared" si="20"/>
        <v>186</v>
      </c>
      <c r="AA23" s="1">
        <f t="shared" si="23"/>
        <v>-13</v>
      </c>
      <c r="AB23" s="1">
        <f t="shared" si="21"/>
        <v>51</v>
      </c>
      <c r="AC23" s="2">
        <v>1</v>
      </c>
      <c r="AD23">
        <v>0.77462</v>
      </c>
      <c r="AE23" s="2">
        <v>1.02386</v>
      </c>
      <c r="AF23" s="2">
        <v>178.8084</v>
      </c>
      <c r="AG23">
        <f t="shared" si="22"/>
        <v>0.11797424424383962</v>
      </c>
      <c r="AH23">
        <f t="shared" si="14"/>
        <v>8.476426413320448</v>
      </c>
    </row>
    <row r="24" spans="1:34" ht="12.75">
      <c r="A24">
        <v>-2.6</v>
      </c>
      <c r="B24">
        <v>0.74035</v>
      </c>
      <c r="C24">
        <v>1.00533</v>
      </c>
      <c r="D24" s="1">
        <v>100</v>
      </c>
      <c r="E24">
        <f t="shared" si="24"/>
        <v>99.25965</v>
      </c>
      <c r="F24">
        <f t="shared" si="25"/>
        <v>1.00533</v>
      </c>
      <c r="G24">
        <f t="shared" si="15"/>
        <v>174</v>
      </c>
      <c r="H24" s="1">
        <f t="shared" si="2"/>
        <v>124</v>
      </c>
      <c r="I24" s="1">
        <f t="shared" si="3"/>
        <v>49</v>
      </c>
      <c r="J24">
        <f t="shared" si="26"/>
        <v>99.26474100369879</v>
      </c>
      <c r="K24">
        <f t="shared" si="27"/>
        <v>179.41966912679067</v>
      </c>
      <c r="L24">
        <v>178.8307</v>
      </c>
      <c r="M24">
        <f t="shared" si="16"/>
        <v>-0.18529999999999935</v>
      </c>
      <c r="N24">
        <f t="shared" si="17"/>
        <v>-0.3427000000000002</v>
      </c>
      <c r="O24" s="2">
        <f t="shared" si="6"/>
        <v>0.38958873186990395</v>
      </c>
      <c r="P24">
        <f t="shared" si="28"/>
        <v>208.40245439944604</v>
      </c>
      <c r="Q24">
        <f t="shared" si="8"/>
        <v>28.982785272655377</v>
      </c>
      <c r="R24">
        <f t="shared" si="9"/>
        <v>0.8747833833735265</v>
      </c>
      <c r="S24">
        <f t="shared" si="10"/>
        <v>4.659194251010644</v>
      </c>
      <c r="T24">
        <f t="shared" si="29"/>
        <v>17.252948200739755</v>
      </c>
      <c r="U24">
        <v>178.8307</v>
      </c>
      <c r="V24">
        <f t="shared" si="18"/>
        <v>0.10681575590909986</v>
      </c>
      <c r="W24">
        <f t="shared" si="12"/>
        <v>9.361914742718287</v>
      </c>
      <c r="X24">
        <f t="shared" si="13"/>
        <v>18.7051303843292</v>
      </c>
      <c r="Y24">
        <f t="shared" si="19"/>
        <v>174</v>
      </c>
      <c r="Z24" s="2">
        <f t="shared" si="20"/>
        <v>187</v>
      </c>
      <c r="AA24" s="1">
        <f t="shared" si="23"/>
        <v>-13</v>
      </c>
      <c r="AB24" s="1">
        <f t="shared" si="21"/>
        <v>54</v>
      </c>
      <c r="AC24" s="2">
        <v>1</v>
      </c>
      <c r="AD24">
        <v>0.74035</v>
      </c>
      <c r="AE24" s="2">
        <v>1.00533</v>
      </c>
      <c r="AF24" s="2">
        <v>178.8307</v>
      </c>
      <c r="AG24">
        <f t="shared" si="22"/>
        <v>0.11758095809266322</v>
      </c>
      <c r="AH24">
        <f t="shared" si="14"/>
        <v>8.504778462613988</v>
      </c>
    </row>
    <row r="25" spans="1:34" ht="12.75">
      <c r="A25">
        <v>-2.5</v>
      </c>
      <c r="B25">
        <v>0.70586</v>
      </c>
      <c r="C25">
        <v>0.98589</v>
      </c>
      <c r="D25" s="1">
        <v>100</v>
      </c>
      <c r="E25">
        <f t="shared" si="24"/>
        <v>99.29414</v>
      </c>
      <c r="F25">
        <f t="shared" si="25"/>
        <v>0.98589</v>
      </c>
      <c r="G25">
        <f t="shared" si="15"/>
        <v>175</v>
      </c>
      <c r="H25" s="1">
        <f t="shared" si="2"/>
        <v>121</v>
      </c>
      <c r="I25" s="1">
        <f t="shared" si="3"/>
        <v>51</v>
      </c>
      <c r="J25">
        <f t="shared" si="26"/>
        <v>99.29903432275512</v>
      </c>
      <c r="K25">
        <f t="shared" si="27"/>
        <v>179.43108786973738</v>
      </c>
      <c r="L25">
        <v>178.8541</v>
      </c>
      <c r="M25">
        <f t="shared" si="16"/>
        <v>-0.19440000000000013</v>
      </c>
      <c r="N25">
        <f t="shared" si="17"/>
        <v>-0.3448999999999991</v>
      </c>
      <c r="O25" s="2">
        <f t="shared" si="6"/>
        <v>0.395913336476557</v>
      </c>
      <c r="P25">
        <f t="shared" si="28"/>
        <v>209.4095844728318</v>
      </c>
      <c r="Q25">
        <f t="shared" si="8"/>
        <v>29.978496603094413</v>
      </c>
      <c r="R25">
        <f t="shared" si="9"/>
        <v>0.8662322514215111</v>
      </c>
      <c r="S25">
        <f t="shared" si="10"/>
        <v>4.6570470991761095</v>
      </c>
      <c r="T25">
        <f t="shared" si="29"/>
        <v>17.359806864551025</v>
      </c>
      <c r="U25">
        <v>178.8541</v>
      </c>
      <c r="V25">
        <f t="shared" si="18"/>
        <v>0.10685866381126985</v>
      </c>
      <c r="W25">
        <f t="shared" si="12"/>
        <v>9.358155570484824</v>
      </c>
      <c r="X25">
        <f t="shared" si="13"/>
        <v>18.822316954948207</v>
      </c>
      <c r="Y25">
        <f t="shared" si="19"/>
        <v>175</v>
      </c>
      <c r="Z25" s="2">
        <f t="shared" si="20"/>
        <v>188</v>
      </c>
      <c r="AA25" s="1">
        <f t="shared" si="23"/>
        <v>-13</v>
      </c>
      <c r="AB25" s="1">
        <f t="shared" si="21"/>
        <v>57</v>
      </c>
      <c r="AC25" s="2">
        <v>1</v>
      </c>
      <c r="AD25">
        <v>0.70586</v>
      </c>
      <c r="AE25" s="2">
        <v>0.98589</v>
      </c>
      <c r="AF25" s="2">
        <v>178.8541</v>
      </c>
      <c r="AG25">
        <f t="shared" si="22"/>
        <v>0.11718657061900828</v>
      </c>
      <c r="AH25">
        <f t="shared" si="14"/>
        <v>8.533401009328578</v>
      </c>
    </row>
    <row r="26" spans="1:34" ht="12.75">
      <c r="A26">
        <v>-2.4</v>
      </c>
      <c r="B26">
        <v>0.67117</v>
      </c>
      <c r="C26">
        <v>0.96548</v>
      </c>
      <c r="D26" s="1">
        <v>100</v>
      </c>
      <c r="E26">
        <f t="shared" si="24"/>
        <v>99.32883</v>
      </c>
      <c r="F26">
        <f t="shared" si="25"/>
        <v>0.96548</v>
      </c>
      <c r="G26">
        <f t="shared" si="15"/>
        <v>176</v>
      </c>
      <c r="H26" s="1">
        <f t="shared" si="2"/>
        <v>117</v>
      </c>
      <c r="I26" s="1">
        <f t="shared" si="3"/>
        <v>53</v>
      </c>
      <c r="J26">
        <f t="shared" si="26"/>
        <v>99.33352214030921</v>
      </c>
      <c r="K26">
        <f t="shared" si="27"/>
        <v>179.44305936312412</v>
      </c>
      <c r="L26">
        <v>178.8786</v>
      </c>
      <c r="M26">
        <f t="shared" si="16"/>
        <v>-0.2041000000000004</v>
      </c>
      <c r="N26">
        <f t="shared" si="17"/>
        <v>-0.3469</v>
      </c>
      <c r="O26" s="2">
        <f t="shared" si="6"/>
        <v>0.4024877886346369</v>
      </c>
      <c r="P26">
        <f t="shared" si="28"/>
        <v>210.47284177301253</v>
      </c>
      <c r="Q26">
        <f t="shared" si="8"/>
        <v>31.029782409888412</v>
      </c>
      <c r="R26">
        <f t="shared" si="9"/>
        <v>0.8569200295072855</v>
      </c>
      <c r="S26">
        <f t="shared" si="10"/>
        <v>4.6551001522868845</v>
      </c>
      <c r="T26">
        <f t="shared" si="29"/>
        <v>17.466704428061846</v>
      </c>
      <c r="U26">
        <v>178.8786</v>
      </c>
      <c r="V26">
        <f t="shared" si="18"/>
        <v>0.10689756351082025</v>
      </c>
      <c r="W26">
        <f t="shared" si="12"/>
        <v>9.354750166020194</v>
      </c>
      <c r="X26">
        <f t="shared" si="13"/>
        <v>18.93864339986546</v>
      </c>
      <c r="Y26">
        <f t="shared" si="19"/>
        <v>176</v>
      </c>
      <c r="Z26" s="2">
        <f t="shared" si="20"/>
        <v>189</v>
      </c>
      <c r="AA26" s="1">
        <f t="shared" si="23"/>
        <v>-13</v>
      </c>
      <c r="AB26" s="1">
        <f t="shared" si="21"/>
        <v>60</v>
      </c>
      <c r="AC26" s="2">
        <v>1</v>
      </c>
      <c r="AD26">
        <v>0.67117</v>
      </c>
      <c r="AE26" s="2">
        <v>0.96548</v>
      </c>
      <c r="AF26" s="2">
        <v>178.8786</v>
      </c>
      <c r="AG26">
        <f t="shared" si="22"/>
        <v>0.1163264449172523</v>
      </c>
      <c r="AH26">
        <f t="shared" si="14"/>
        <v>8.59649756090578</v>
      </c>
    </row>
    <row r="27" spans="1:34" ht="12.75">
      <c r="A27">
        <v>-2.3</v>
      </c>
      <c r="B27">
        <v>0.6363</v>
      </c>
      <c r="C27">
        <v>0.94405</v>
      </c>
      <c r="D27" s="1">
        <v>100</v>
      </c>
      <c r="E27">
        <f t="shared" si="24"/>
        <v>99.3637</v>
      </c>
      <c r="F27">
        <f t="shared" si="25"/>
        <v>0.94405</v>
      </c>
      <c r="G27">
        <f t="shared" si="15"/>
        <v>177</v>
      </c>
      <c r="H27" s="1">
        <f t="shared" si="2"/>
        <v>114</v>
      </c>
      <c r="I27" s="1">
        <f t="shared" si="3"/>
        <v>56</v>
      </c>
      <c r="J27">
        <f t="shared" si="26"/>
        <v>99.36818458688123</v>
      </c>
      <c r="K27">
        <f t="shared" si="27"/>
        <v>179.4556116828247</v>
      </c>
      <c r="L27">
        <v>178.9043</v>
      </c>
      <c r="M27">
        <f t="shared" si="16"/>
        <v>-0.2143000000000006</v>
      </c>
      <c r="N27">
        <f t="shared" si="17"/>
        <v>-0.3487000000000007</v>
      </c>
      <c r="O27" s="2">
        <f t="shared" si="6"/>
        <v>0.4092874051323846</v>
      </c>
      <c r="P27">
        <f t="shared" si="28"/>
        <v>211.57589532878364</v>
      </c>
      <c r="Q27">
        <f t="shared" si="8"/>
        <v>32.12028364595895</v>
      </c>
      <c r="R27">
        <f t="shared" si="9"/>
        <v>0.8469556985939329</v>
      </c>
      <c r="S27">
        <f t="shared" si="10"/>
        <v>4.653351699860403</v>
      </c>
      <c r="T27">
        <f t="shared" si="29"/>
        <v>17.573636917376245</v>
      </c>
      <c r="U27">
        <v>178.9043</v>
      </c>
      <c r="V27">
        <f t="shared" si="18"/>
        <v>0.10693248931439925</v>
      </c>
      <c r="W27">
        <f t="shared" si="12"/>
        <v>9.35169476004467</v>
      </c>
      <c r="X27">
        <f t="shared" si="13"/>
        <v>19.054110111613138</v>
      </c>
      <c r="Y27">
        <f t="shared" si="19"/>
        <v>177</v>
      </c>
      <c r="Z27" s="2">
        <f t="shared" si="20"/>
        <v>191</v>
      </c>
      <c r="AA27" s="1">
        <f t="shared" si="23"/>
        <v>-14</v>
      </c>
      <c r="AB27" s="1">
        <f t="shared" si="21"/>
        <v>66</v>
      </c>
      <c r="AC27" s="2">
        <v>1</v>
      </c>
      <c r="AD27">
        <v>0.6363</v>
      </c>
      <c r="AE27" s="2">
        <v>0.94405</v>
      </c>
      <c r="AF27" s="2">
        <v>178.9043</v>
      </c>
      <c r="AG27">
        <f t="shared" si="22"/>
        <v>0.11546671174767908</v>
      </c>
      <c r="AH27">
        <f t="shared" si="14"/>
        <v>8.660504701867898</v>
      </c>
    </row>
    <row r="28" spans="1:34" ht="12.75">
      <c r="A28">
        <v>-2.2</v>
      </c>
      <c r="B28">
        <v>0.60127</v>
      </c>
      <c r="C28">
        <v>0.92153</v>
      </c>
      <c r="D28" s="1">
        <v>100</v>
      </c>
      <c r="E28">
        <f t="shared" si="24"/>
        <v>99.39873</v>
      </c>
      <c r="F28">
        <f t="shared" si="25"/>
        <v>0.92153</v>
      </c>
      <c r="G28">
        <f t="shared" si="15"/>
        <v>178</v>
      </c>
      <c r="H28" s="1">
        <f t="shared" si="2"/>
        <v>110</v>
      </c>
      <c r="I28" s="1">
        <f t="shared" si="3"/>
        <v>58</v>
      </c>
      <c r="J28">
        <f t="shared" si="26"/>
        <v>99.40300168080338</v>
      </c>
      <c r="K28">
        <f t="shared" si="27"/>
        <v>179.46878439781702</v>
      </c>
      <c r="L28">
        <v>178.9312</v>
      </c>
      <c r="M28">
        <f t="shared" si="16"/>
        <v>-0.22519999999999984</v>
      </c>
      <c r="N28">
        <f t="shared" si="17"/>
        <v>-0.35030000000000006</v>
      </c>
      <c r="O28" s="2">
        <f t="shared" si="6"/>
        <v>0.4164434295315511</v>
      </c>
      <c r="P28">
        <f t="shared" si="28"/>
        <v>212.73846431499769</v>
      </c>
      <c r="Q28">
        <f t="shared" si="8"/>
        <v>33.26967991718067</v>
      </c>
      <c r="R28">
        <f t="shared" si="9"/>
        <v>0.8361212408502197</v>
      </c>
      <c r="S28">
        <f t="shared" si="10"/>
        <v>4.6518028029561584</v>
      </c>
      <c r="T28">
        <f t="shared" si="29"/>
        <v>17.680600336160676</v>
      </c>
      <c r="U28">
        <v>178.9312</v>
      </c>
      <c r="V28">
        <f t="shared" si="18"/>
        <v>0.1069634187844315</v>
      </c>
      <c r="W28">
        <f t="shared" si="12"/>
        <v>9.348990630295278</v>
      </c>
      <c r="X28">
        <f t="shared" si="13"/>
        <v>19.16870497124988</v>
      </c>
      <c r="Y28">
        <f t="shared" si="19"/>
        <v>178</v>
      </c>
      <c r="Z28" s="2">
        <f t="shared" si="20"/>
        <v>192</v>
      </c>
      <c r="AA28" s="1">
        <f t="shared" si="23"/>
        <v>-14</v>
      </c>
      <c r="AB28" s="1">
        <f t="shared" si="21"/>
        <v>69</v>
      </c>
      <c r="AC28" s="2">
        <v>1</v>
      </c>
      <c r="AD28">
        <v>0.60127</v>
      </c>
      <c r="AE28" s="2">
        <v>0.92153</v>
      </c>
      <c r="AF28" s="2">
        <v>178.9312</v>
      </c>
      <c r="AG28">
        <f t="shared" si="22"/>
        <v>0.11459485963674254</v>
      </c>
      <c r="AH28">
        <f t="shared" si="14"/>
        <v>8.726394911341817</v>
      </c>
    </row>
    <row r="29" spans="1:34" ht="12.75">
      <c r="A29">
        <v>-2.1</v>
      </c>
      <c r="B29">
        <v>0.56611</v>
      </c>
      <c r="C29">
        <v>0.89786</v>
      </c>
      <c r="D29" s="1">
        <v>100</v>
      </c>
      <c r="E29">
        <f t="shared" si="24"/>
        <v>99.43389</v>
      </c>
      <c r="F29">
        <f t="shared" si="25"/>
        <v>0.89786</v>
      </c>
      <c r="G29">
        <f t="shared" si="15"/>
        <v>179</v>
      </c>
      <c r="H29" s="1">
        <f t="shared" si="2"/>
        <v>107</v>
      </c>
      <c r="I29" s="1">
        <f t="shared" si="3"/>
        <v>60</v>
      </c>
      <c r="J29">
        <f t="shared" si="26"/>
        <v>99.43794362873611</v>
      </c>
      <c r="K29">
        <f t="shared" si="27"/>
        <v>179.48261121232883</v>
      </c>
      <c r="L29">
        <v>178.9594</v>
      </c>
      <c r="M29">
        <f t="shared" si="16"/>
        <v>-0.2366999999999997</v>
      </c>
      <c r="N29">
        <f t="shared" si="17"/>
        <v>-0.3515999999999997</v>
      </c>
      <c r="O29" s="2">
        <f t="shared" si="6"/>
        <v>0.423850740237645</v>
      </c>
      <c r="P29">
        <f t="shared" si="28"/>
        <v>213.9512635618427</v>
      </c>
      <c r="Q29">
        <f t="shared" si="8"/>
        <v>34.46865234951386</v>
      </c>
      <c r="R29">
        <f t="shared" si="9"/>
        <v>0.8244610343995843</v>
      </c>
      <c r="S29">
        <f t="shared" si="10"/>
        <v>4.650551580272642</v>
      </c>
      <c r="T29">
        <f t="shared" si="29"/>
        <v>17.78758872574722</v>
      </c>
      <c r="U29">
        <v>178.9594</v>
      </c>
      <c r="V29">
        <f t="shared" si="18"/>
        <v>0.10698838958654378</v>
      </c>
      <c r="W29">
        <f t="shared" si="12"/>
        <v>9.346808601050041</v>
      </c>
      <c r="X29">
        <f t="shared" si="13"/>
        <v>19.28196768971359</v>
      </c>
      <c r="Y29">
        <f t="shared" si="19"/>
        <v>179</v>
      </c>
      <c r="Z29" s="2">
        <f t="shared" si="20"/>
        <v>193</v>
      </c>
      <c r="AA29" s="1">
        <f t="shared" si="23"/>
        <v>-14</v>
      </c>
      <c r="AB29" s="1">
        <f t="shared" si="21"/>
        <v>72</v>
      </c>
      <c r="AC29" s="2">
        <v>1</v>
      </c>
      <c r="AD29">
        <v>0.56611</v>
      </c>
      <c r="AE29" s="2">
        <v>0.89786</v>
      </c>
      <c r="AF29" s="2">
        <v>178.9594</v>
      </c>
      <c r="AG29">
        <f t="shared" si="22"/>
        <v>0.11326271846370872</v>
      </c>
      <c r="AH29">
        <f t="shared" si="14"/>
        <v>8.82903053682591</v>
      </c>
    </row>
    <row r="30" spans="1:34" ht="12.75">
      <c r="A30">
        <v>-2</v>
      </c>
      <c r="B30">
        <v>0.53087</v>
      </c>
      <c r="C30">
        <v>0.87295</v>
      </c>
      <c r="D30" s="1">
        <v>100</v>
      </c>
      <c r="E30">
        <f t="shared" si="24"/>
        <v>99.46913</v>
      </c>
      <c r="F30">
        <f t="shared" si="25"/>
        <v>0.87295</v>
      </c>
      <c r="G30">
        <f t="shared" si="15"/>
        <v>180</v>
      </c>
      <c r="H30" s="1">
        <f t="shared" si="2"/>
        <v>103</v>
      </c>
      <c r="I30" s="1">
        <f t="shared" si="3"/>
        <v>63</v>
      </c>
      <c r="J30">
        <f t="shared" si="26"/>
        <v>99.47296046996591</v>
      </c>
      <c r="K30">
        <f t="shared" si="27"/>
        <v>179.49714297408158</v>
      </c>
      <c r="L30">
        <v>178.989</v>
      </c>
      <c r="M30">
        <f t="shared" si="16"/>
        <v>-0.24909999999999988</v>
      </c>
      <c r="N30">
        <f t="shared" si="17"/>
        <v>-0.3524000000000005</v>
      </c>
      <c r="O30" s="2">
        <f t="shared" si="6"/>
        <v>0.43155135268007244</v>
      </c>
      <c r="P30">
        <f t="shared" si="28"/>
        <v>215.2578341330415</v>
      </c>
      <c r="Q30">
        <f t="shared" si="8"/>
        <v>35.76069115895993</v>
      </c>
      <c r="R30">
        <f t="shared" si="9"/>
        <v>0.8114918143243507</v>
      </c>
      <c r="S30">
        <f t="shared" si="10"/>
        <v>4.64979960983952</v>
      </c>
      <c r="T30">
        <f t="shared" si="29"/>
        <v>17.894592093993182</v>
      </c>
      <c r="U30">
        <v>178.989</v>
      </c>
      <c r="V30">
        <f t="shared" si="18"/>
        <v>0.10700336824596235</v>
      </c>
      <c r="W30">
        <f t="shared" si="12"/>
        <v>9.345500206137052</v>
      </c>
      <c r="X30">
        <f t="shared" si="13"/>
        <v>19.392956431814714</v>
      </c>
      <c r="Y30">
        <f t="shared" si="19"/>
        <v>180</v>
      </c>
      <c r="Z30" s="2">
        <f t="shared" si="20"/>
        <v>194</v>
      </c>
      <c r="AA30" s="1">
        <f t="shared" si="23"/>
        <v>-14</v>
      </c>
      <c r="AB30" s="1">
        <f t="shared" si="21"/>
        <v>75</v>
      </c>
      <c r="AC30" s="2">
        <v>1</v>
      </c>
      <c r="AD30">
        <v>0.53087</v>
      </c>
      <c r="AE30" s="2">
        <v>0.87295</v>
      </c>
      <c r="AF30" s="2">
        <v>178.989</v>
      </c>
      <c r="AG30">
        <f t="shared" si="22"/>
        <v>0.11098874210112442</v>
      </c>
      <c r="AH30">
        <f t="shared" si="14"/>
        <v>9.009922818017676</v>
      </c>
    </row>
    <row r="31" spans="1:34" ht="12.75">
      <c r="A31">
        <v>-1.9</v>
      </c>
      <c r="B31">
        <v>0.49557</v>
      </c>
      <c r="C31">
        <v>0.84673</v>
      </c>
      <c r="D31" s="1">
        <v>100</v>
      </c>
      <c r="E31">
        <f t="shared" si="24"/>
        <v>99.50443</v>
      </c>
      <c r="F31">
        <f t="shared" si="25"/>
        <v>0.84673</v>
      </c>
      <c r="G31">
        <f t="shared" si="15"/>
        <v>181</v>
      </c>
      <c r="H31" s="1">
        <f t="shared" si="2"/>
        <v>100</v>
      </c>
      <c r="I31" s="1">
        <f t="shared" si="3"/>
        <v>65</v>
      </c>
      <c r="J31">
        <f t="shared" si="26"/>
        <v>99.50803254671354</v>
      </c>
      <c r="K31">
        <f t="shared" si="27"/>
        <v>179.51241911561655</v>
      </c>
      <c r="L31">
        <v>179.02</v>
      </c>
      <c r="M31">
        <f t="shared" si="16"/>
        <v>-0.2622000000000002</v>
      </c>
      <c r="N31">
        <f t="shared" si="17"/>
        <v>-0.3529999999999994</v>
      </c>
      <c r="O31" s="2">
        <f t="shared" si="6"/>
        <v>0.4397247320767843</v>
      </c>
      <c r="P31">
        <f t="shared" si="28"/>
        <v>216.6067826383335</v>
      </c>
      <c r="Q31">
        <f t="shared" si="8"/>
        <v>37.09436352271695</v>
      </c>
      <c r="R31">
        <f t="shared" si="9"/>
        <v>0.7976720256859217</v>
      </c>
      <c r="S31">
        <f t="shared" si="10"/>
        <v>4.649243882220112</v>
      </c>
      <c r="T31">
        <f t="shared" si="29"/>
        <v>18.001606509342707</v>
      </c>
      <c r="U31">
        <v>179.02</v>
      </c>
      <c r="V31">
        <f t="shared" si="18"/>
        <v>0.10701441534952494</v>
      </c>
      <c r="W31">
        <f t="shared" si="12"/>
        <v>9.344535469673424</v>
      </c>
      <c r="X31">
        <f t="shared" si="13"/>
        <v>19.503057156725525</v>
      </c>
      <c r="Y31">
        <f t="shared" si="19"/>
        <v>181</v>
      </c>
      <c r="Z31" s="2">
        <f t="shared" si="20"/>
        <v>195</v>
      </c>
      <c r="AA31" s="1">
        <f t="shared" si="23"/>
        <v>-14</v>
      </c>
      <c r="AB31" s="1">
        <f t="shared" si="21"/>
        <v>78</v>
      </c>
      <c r="AC31" s="2">
        <v>1</v>
      </c>
      <c r="AD31">
        <v>0.49557</v>
      </c>
      <c r="AE31" s="2">
        <v>0.84673</v>
      </c>
      <c r="AF31" s="2">
        <v>179.02</v>
      </c>
      <c r="AG31">
        <f t="shared" si="22"/>
        <v>0.11010072491081146</v>
      </c>
      <c r="AH31">
        <f t="shared" si="14"/>
        <v>9.082592333611455</v>
      </c>
    </row>
    <row r="32" spans="1:34" ht="12.75">
      <c r="A32">
        <v>-1.8</v>
      </c>
      <c r="B32">
        <v>0.46029</v>
      </c>
      <c r="C32">
        <v>0.81912</v>
      </c>
      <c r="D32" s="1">
        <v>100</v>
      </c>
      <c r="E32">
        <f t="shared" si="24"/>
        <v>99.53971</v>
      </c>
      <c r="F32">
        <f t="shared" si="25"/>
        <v>0.81912</v>
      </c>
      <c r="G32">
        <f t="shared" si="15"/>
        <v>182</v>
      </c>
      <c r="H32" s="1">
        <f t="shared" si="2"/>
        <v>96</v>
      </c>
      <c r="I32" s="1">
        <f t="shared" si="3"/>
        <v>68</v>
      </c>
      <c r="J32">
        <f t="shared" si="26"/>
        <v>99.54308024397528</v>
      </c>
      <c r="K32">
        <f t="shared" si="27"/>
        <v>179.5284844954206</v>
      </c>
      <c r="L32">
        <v>179.0527</v>
      </c>
      <c r="M32">
        <f t="shared" si="16"/>
        <v>-0.27610000000000023</v>
      </c>
      <c r="N32">
        <f t="shared" si="17"/>
        <v>-0.35280000000000034</v>
      </c>
      <c r="O32" s="2">
        <f t="shared" si="6"/>
        <v>0.4479944754123653</v>
      </c>
      <c r="P32">
        <f t="shared" si="28"/>
        <v>218.04940719719514</v>
      </c>
      <c r="Q32">
        <f t="shared" si="8"/>
        <v>38.52092270177454</v>
      </c>
      <c r="R32">
        <f t="shared" si="9"/>
        <v>0.7824116211974803</v>
      </c>
      <c r="S32">
        <f t="shared" si="10"/>
        <v>4.649483916205097</v>
      </c>
      <c r="T32">
        <f t="shared" si="29"/>
        <v>18.108616048795056</v>
      </c>
      <c r="U32">
        <v>179.0527</v>
      </c>
      <c r="V32">
        <f t="shared" si="18"/>
        <v>0.10700953945234914</v>
      </c>
      <c r="W32">
        <f t="shared" si="12"/>
        <v>9.344961254087963</v>
      </c>
      <c r="X32">
        <f t="shared" si="13"/>
        <v>19.60949017955142</v>
      </c>
      <c r="Y32">
        <f t="shared" si="19"/>
        <v>182</v>
      </c>
      <c r="Z32" s="2">
        <f t="shared" si="20"/>
        <v>196</v>
      </c>
      <c r="AA32" s="1">
        <f t="shared" si="23"/>
        <v>-14</v>
      </c>
      <c r="AB32" s="1">
        <f t="shared" si="21"/>
        <v>81</v>
      </c>
      <c r="AC32" s="2">
        <v>1</v>
      </c>
      <c r="AD32">
        <v>0.46029</v>
      </c>
      <c r="AE32" s="2">
        <v>0.81912</v>
      </c>
      <c r="AF32" s="2">
        <v>179.0527</v>
      </c>
      <c r="AG32">
        <f t="shared" si="22"/>
        <v>0.10643302282589318</v>
      </c>
      <c r="AH32">
        <f t="shared" si="14"/>
        <v>9.395580182250717</v>
      </c>
    </row>
    <row r="33" spans="1:34" ht="12.75">
      <c r="A33">
        <v>-1.7</v>
      </c>
      <c r="B33">
        <v>0.42507</v>
      </c>
      <c r="C33">
        <v>0.79003</v>
      </c>
      <c r="D33" s="1">
        <v>100</v>
      </c>
      <c r="E33">
        <f t="shared" si="24"/>
        <v>99.57493</v>
      </c>
      <c r="F33">
        <f t="shared" si="25"/>
        <v>0.79003</v>
      </c>
      <c r="G33">
        <f t="shared" si="15"/>
        <v>183</v>
      </c>
      <c r="H33" s="1">
        <f t="shared" si="2"/>
        <v>93</v>
      </c>
      <c r="I33" s="1">
        <f t="shared" si="3"/>
        <v>71</v>
      </c>
      <c r="J33">
        <f t="shared" si="26"/>
        <v>99.57806400962914</v>
      </c>
      <c r="K33">
        <f t="shared" si="27"/>
        <v>179.54538989717557</v>
      </c>
      <c r="L33">
        <v>179.0869</v>
      </c>
      <c r="M33">
        <f t="shared" si="16"/>
        <v>-0.2908999999999995</v>
      </c>
      <c r="N33">
        <f t="shared" si="17"/>
        <v>-0.35219999999999974</v>
      </c>
      <c r="O33" s="2">
        <f t="shared" si="6"/>
        <v>0.45680154334240103</v>
      </c>
      <c r="P33">
        <f t="shared" si="28"/>
        <v>219.5579568507392</v>
      </c>
      <c r="Q33">
        <f t="shared" si="8"/>
        <v>40.012566953563635</v>
      </c>
      <c r="R33">
        <f t="shared" si="9"/>
        <v>0.7659365102137785</v>
      </c>
      <c r="S33">
        <f t="shared" si="10"/>
        <v>4.6501190200320535</v>
      </c>
      <c r="T33">
        <f t="shared" si="29"/>
        <v>18.21561280192583</v>
      </c>
      <c r="U33">
        <v>179.0869</v>
      </c>
      <c r="V33">
        <f t="shared" si="18"/>
        <v>0.1069967531307725</v>
      </c>
      <c r="W33">
        <f t="shared" si="12"/>
        <v>9.346077995262062</v>
      </c>
      <c r="X33">
        <f t="shared" si="13"/>
        <v>19.714089312695215</v>
      </c>
      <c r="Y33">
        <f t="shared" si="19"/>
        <v>183</v>
      </c>
      <c r="Z33" s="2">
        <f t="shared" si="20"/>
        <v>197</v>
      </c>
      <c r="AA33" s="1">
        <f t="shared" si="23"/>
        <v>-14</v>
      </c>
      <c r="AB33" s="1">
        <f t="shared" si="21"/>
        <v>84</v>
      </c>
      <c r="AC33" s="2">
        <v>1</v>
      </c>
      <c r="AD33">
        <v>0.42507</v>
      </c>
      <c r="AE33" s="2">
        <v>0.79003</v>
      </c>
      <c r="AF33" s="2">
        <v>179.0869</v>
      </c>
      <c r="AG33">
        <f t="shared" si="22"/>
        <v>0.10459913314379676</v>
      </c>
      <c r="AH33">
        <f t="shared" si="14"/>
        <v>9.560308675075333</v>
      </c>
    </row>
    <row r="34" spans="1:34" ht="12.75">
      <c r="A34">
        <v>-1.6</v>
      </c>
      <c r="B34">
        <v>0.39001</v>
      </c>
      <c r="C34">
        <v>0.75935</v>
      </c>
      <c r="D34" s="1">
        <v>100</v>
      </c>
      <c r="E34">
        <f t="shared" si="24"/>
        <v>99.60999</v>
      </c>
      <c r="F34">
        <f t="shared" si="25"/>
        <v>0.75935</v>
      </c>
      <c r="G34">
        <f t="shared" si="15"/>
        <v>184</v>
      </c>
      <c r="H34" s="1">
        <f t="shared" si="2"/>
        <v>89</v>
      </c>
      <c r="I34" s="1">
        <f t="shared" si="3"/>
        <v>74</v>
      </c>
      <c r="J34">
        <f t="shared" si="26"/>
        <v>99.61288430831927</v>
      </c>
      <c r="K34">
        <f t="shared" si="27"/>
        <v>179.56319730407532</v>
      </c>
      <c r="L34">
        <v>179.123</v>
      </c>
      <c r="M34">
        <f t="shared" si="16"/>
        <v>-0.3068000000000004</v>
      </c>
      <c r="N34">
        <f t="shared" si="17"/>
        <v>-0.3505999999999998</v>
      </c>
      <c r="O34" s="2">
        <f t="shared" si="6"/>
        <v>0.46588260323819786</v>
      </c>
      <c r="P34">
        <f t="shared" si="28"/>
        <v>221.19127300787932</v>
      </c>
      <c r="Q34">
        <f t="shared" si="8"/>
        <v>41.628075703804</v>
      </c>
      <c r="R34">
        <f t="shared" si="9"/>
        <v>0.7475082161731976</v>
      </c>
      <c r="S34">
        <f t="shared" si="10"/>
        <v>4.651748926307289</v>
      </c>
      <c r="T34">
        <f t="shared" si="29"/>
        <v>18.32257686166385</v>
      </c>
      <c r="U34">
        <v>179.123</v>
      </c>
      <c r="V34">
        <f t="shared" si="18"/>
        <v>0.10696405973802214</v>
      </c>
      <c r="W34">
        <f t="shared" si="12"/>
        <v>9.348934608963177</v>
      </c>
      <c r="X34">
        <f t="shared" si="13"/>
        <v>19.814071543064824</v>
      </c>
      <c r="Y34">
        <f t="shared" si="19"/>
        <v>184</v>
      </c>
      <c r="Z34" s="2">
        <f t="shared" si="20"/>
        <v>198</v>
      </c>
      <c r="AA34" s="1">
        <f t="shared" si="23"/>
        <v>-14</v>
      </c>
      <c r="AB34" s="1">
        <f t="shared" si="21"/>
        <v>87</v>
      </c>
      <c r="AC34" s="2">
        <v>1</v>
      </c>
      <c r="AD34">
        <v>0.39001</v>
      </c>
      <c r="AE34" s="2">
        <v>0.75935</v>
      </c>
      <c r="AF34" s="2">
        <v>179.123</v>
      </c>
      <c r="AG34">
        <f t="shared" si="22"/>
        <v>0.09998223036960852</v>
      </c>
      <c r="AH34">
        <f t="shared" si="14"/>
        <v>10.001777278855032</v>
      </c>
    </row>
    <row r="35" spans="1:34" ht="12.75">
      <c r="A35">
        <v>-1.5</v>
      </c>
      <c r="B35">
        <v>0.35519</v>
      </c>
      <c r="C35">
        <v>0.727</v>
      </c>
      <c r="D35" s="1">
        <v>100</v>
      </c>
      <c r="E35">
        <f t="shared" si="24"/>
        <v>99.64481</v>
      </c>
      <c r="F35">
        <f t="shared" si="25"/>
        <v>0.727</v>
      </c>
      <c r="G35">
        <f t="shared" si="15"/>
        <v>185</v>
      </c>
      <c r="H35" s="1">
        <f t="shared" si="2"/>
        <v>86</v>
      </c>
      <c r="I35" s="1">
        <f t="shared" si="3"/>
        <v>77</v>
      </c>
      <c r="J35">
        <f t="shared" si="26"/>
        <v>99.64746202957755</v>
      </c>
      <c r="K35">
        <f t="shared" si="27"/>
        <v>179.58195152479382</v>
      </c>
      <c r="L35">
        <v>179.161</v>
      </c>
      <c r="M35">
        <f t="shared" si="16"/>
        <v>-0.3234999999999999</v>
      </c>
      <c r="N35">
        <f t="shared" si="17"/>
        <v>-0.3482000000000002</v>
      </c>
      <c r="O35" s="2">
        <f t="shared" si="6"/>
        <v>0.4752846410310353</v>
      </c>
      <c r="P35">
        <f t="shared" si="28"/>
        <v>222.89720699681294</v>
      </c>
      <c r="Q35">
        <f t="shared" si="8"/>
        <v>43.31525547201912</v>
      </c>
      <c r="R35">
        <f t="shared" si="9"/>
        <v>0.727628325488274</v>
      </c>
      <c r="S35">
        <f t="shared" si="10"/>
        <v>4.654169432516293</v>
      </c>
      <c r="T35">
        <f t="shared" si="29"/>
        <v>18.42949240591551</v>
      </c>
      <c r="U35">
        <v>179.161</v>
      </c>
      <c r="V35">
        <f t="shared" si="18"/>
        <v>0.10691554425165961</v>
      </c>
      <c r="W35">
        <f t="shared" si="12"/>
        <v>9.353176911733089</v>
      </c>
      <c r="X35">
        <f t="shared" si="13"/>
        <v>19.910364077721773</v>
      </c>
      <c r="Y35">
        <f t="shared" si="19"/>
        <v>185</v>
      </c>
      <c r="Z35" s="2">
        <f t="shared" si="20"/>
        <v>199</v>
      </c>
      <c r="AA35" s="1">
        <f t="shared" si="23"/>
        <v>-14</v>
      </c>
      <c r="AB35" s="1">
        <f t="shared" si="21"/>
        <v>90</v>
      </c>
      <c r="AC35" s="2">
        <v>1</v>
      </c>
      <c r="AD35">
        <v>0.35519</v>
      </c>
      <c r="AE35" s="2">
        <v>0.727</v>
      </c>
      <c r="AF35" s="2">
        <v>179.161</v>
      </c>
      <c r="AG35">
        <f t="shared" si="22"/>
        <v>0.09629253465694987</v>
      </c>
      <c r="AH35">
        <f t="shared" si="14"/>
        <v>10.385021056539667</v>
      </c>
    </row>
    <row r="36" spans="1:34" ht="12.75">
      <c r="A36">
        <v>-1.4</v>
      </c>
      <c r="B36">
        <v>0.32072</v>
      </c>
      <c r="C36">
        <v>0.69285</v>
      </c>
      <c r="D36" s="1">
        <v>100</v>
      </c>
      <c r="E36">
        <f t="shared" si="24"/>
        <v>99.67928</v>
      </c>
      <c r="F36">
        <f t="shared" si="25"/>
        <v>0.69285</v>
      </c>
      <c r="G36">
        <f t="shared" si="15"/>
        <v>186</v>
      </c>
      <c r="H36" s="1">
        <f t="shared" si="2"/>
        <v>82</v>
      </c>
      <c r="I36" s="1">
        <f t="shared" si="3"/>
        <v>81</v>
      </c>
      <c r="J36">
        <f t="shared" si="26"/>
        <v>99.68168789923705</v>
      </c>
      <c r="K36">
        <f t="shared" si="27"/>
        <v>179.60172599897652</v>
      </c>
      <c r="L36">
        <v>179.2009</v>
      </c>
      <c r="M36">
        <f t="shared" si="16"/>
        <v>-0.34150000000000014</v>
      </c>
      <c r="N36">
        <f t="shared" si="17"/>
        <v>-0.3447</v>
      </c>
      <c r="O36" s="2">
        <f t="shared" si="6"/>
        <v>0.4852219492149959</v>
      </c>
      <c r="P36">
        <f t="shared" si="28"/>
        <v>224.73610597391945</v>
      </c>
      <c r="Q36" s="2">
        <f t="shared" si="8"/>
        <v>45.13437997494293</v>
      </c>
      <c r="R36">
        <f t="shared" si="9"/>
        <v>0.7054875314126903</v>
      </c>
      <c r="S36">
        <f t="shared" si="10"/>
        <v>4.657681964861059</v>
      </c>
      <c r="T36">
        <f t="shared" si="29"/>
        <v>18.536337579847412</v>
      </c>
      <c r="U36">
        <v>179.2009</v>
      </c>
      <c r="V36">
        <f t="shared" si="18"/>
        <v>0.10684517393190163</v>
      </c>
      <c r="W36">
        <f t="shared" si="12"/>
        <v>9.359337096847778</v>
      </c>
      <c r="X36">
        <f t="shared" si="13"/>
        <v>20.001565983093183</v>
      </c>
      <c r="Y36">
        <f t="shared" si="19"/>
        <v>186</v>
      </c>
      <c r="Z36" s="2">
        <f t="shared" si="20"/>
        <v>200</v>
      </c>
      <c r="AA36" s="1">
        <f t="shared" si="23"/>
        <v>-14</v>
      </c>
      <c r="AB36" s="1">
        <f t="shared" si="21"/>
        <v>93</v>
      </c>
      <c r="AC36" s="2">
        <v>1</v>
      </c>
      <c r="AD36">
        <v>0.32072</v>
      </c>
      <c r="AE36" s="2">
        <v>0.69285</v>
      </c>
      <c r="AF36" s="2">
        <v>179.2009</v>
      </c>
      <c r="AG36">
        <f t="shared" si="22"/>
        <v>0.09120190537140971</v>
      </c>
      <c r="AH36">
        <f t="shared" si="14"/>
        <v>10.964683204014326</v>
      </c>
    </row>
    <row r="37" spans="1:34" ht="12.75">
      <c r="A37">
        <v>-1.3</v>
      </c>
      <c r="B37">
        <v>0.28675</v>
      </c>
      <c r="C37">
        <v>0.65682</v>
      </c>
      <c r="D37" s="1">
        <v>100</v>
      </c>
      <c r="E37">
        <f t="shared" si="24"/>
        <v>99.71325</v>
      </c>
      <c r="F37">
        <f t="shared" si="25"/>
        <v>0.65682</v>
      </c>
      <c r="G37">
        <f t="shared" si="15"/>
        <v>187</v>
      </c>
      <c r="H37" s="1">
        <f t="shared" si="2"/>
        <v>79</v>
      </c>
      <c r="I37" s="1">
        <f t="shared" si="3"/>
        <v>84</v>
      </c>
      <c r="J37">
        <f t="shared" si="26"/>
        <v>99.7154132422611</v>
      </c>
      <c r="K37">
        <f t="shared" si="27"/>
        <v>179.6225652891809</v>
      </c>
      <c r="L37">
        <v>179.243</v>
      </c>
      <c r="M37">
        <f t="shared" si="16"/>
        <v>-0.36030000000000006</v>
      </c>
      <c r="N37">
        <f t="shared" si="17"/>
        <v>-0.3397</v>
      </c>
      <c r="O37" s="2">
        <f t="shared" si="6"/>
        <v>0.4951890346120359</v>
      </c>
      <c r="P37">
        <f t="shared" si="28"/>
        <v>226.6890853691513</v>
      </c>
      <c r="Q37">
        <f t="shared" si="8"/>
        <v>47.06652007997039</v>
      </c>
      <c r="R37">
        <f t="shared" si="9"/>
        <v>0.6811931008671483</v>
      </c>
      <c r="S37">
        <f t="shared" si="10"/>
        <v>4.662680645997217</v>
      </c>
      <c r="T37">
        <f t="shared" si="29"/>
        <v>18.64308264845222</v>
      </c>
      <c r="U37">
        <v>179.243</v>
      </c>
      <c r="V37">
        <f t="shared" si="18"/>
        <v>0.10674506860480903</v>
      </c>
      <c r="W37">
        <f t="shared" si="12"/>
        <v>9.36811426579521</v>
      </c>
      <c r="X37">
        <f t="shared" si="13"/>
        <v>20.085855222116496</v>
      </c>
      <c r="Y37">
        <f t="shared" si="19"/>
        <v>187</v>
      </c>
      <c r="Z37" s="2">
        <f t="shared" si="20"/>
        <v>201</v>
      </c>
      <c r="AA37" s="1">
        <f t="shared" si="23"/>
        <v>-14</v>
      </c>
      <c r="AB37" s="1">
        <f t="shared" si="21"/>
        <v>96</v>
      </c>
      <c r="AC37" s="2">
        <v>1</v>
      </c>
      <c r="AD37">
        <v>0.28675</v>
      </c>
      <c r="AE37" s="2">
        <v>0.65682</v>
      </c>
      <c r="AF37" s="2">
        <v>179.243</v>
      </c>
      <c r="AG37">
        <f t="shared" si="22"/>
        <v>0.0842892390233132</v>
      </c>
      <c r="AH37">
        <f t="shared" si="14"/>
        <v>11.86391064372303</v>
      </c>
    </row>
    <row r="38" spans="1:34" ht="12.75">
      <c r="A38">
        <v>-1.2</v>
      </c>
      <c r="B38">
        <v>0.25342</v>
      </c>
      <c r="C38">
        <v>0.61879</v>
      </c>
      <c r="D38" s="1">
        <v>100</v>
      </c>
      <c r="E38">
        <f t="shared" si="24"/>
        <v>99.74658</v>
      </c>
      <c r="F38">
        <f t="shared" si="25"/>
        <v>0.61879</v>
      </c>
      <c r="G38">
        <f t="shared" si="15"/>
        <v>188</v>
      </c>
      <c r="H38" s="1">
        <f t="shared" si="2"/>
        <v>75</v>
      </c>
      <c r="I38" s="1">
        <f t="shared" si="3"/>
        <v>88</v>
      </c>
      <c r="J38">
        <f t="shared" si="26"/>
        <v>99.74849935092006</v>
      </c>
      <c r="K38">
        <f t="shared" si="27"/>
        <v>179.64453706421264</v>
      </c>
      <c r="L38">
        <v>179.2873</v>
      </c>
      <c r="M38">
        <f t="shared" si="16"/>
        <v>-0.3803000000000001</v>
      </c>
      <c r="N38">
        <f t="shared" si="17"/>
        <v>-0.33330000000000026</v>
      </c>
      <c r="O38" s="2">
        <f t="shared" si="6"/>
        <v>0.5056846645885164</v>
      </c>
      <c r="P38">
        <f t="shared" si="28"/>
        <v>228.77183482059436</v>
      </c>
      <c r="Q38">
        <f t="shared" si="8"/>
        <v>49.12729775638172</v>
      </c>
      <c r="R38">
        <f t="shared" si="9"/>
        <v>0.6544283781881</v>
      </c>
      <c r="S38">
        <f t="shared" si="10"/>
        <v>4.669065605078744</v>
      </c>
      <c r="T38">
        <f t="shared" si="29"/>
        <v>18.749699870184013</v>
      </c>
      <c r="U38">
        <v>179.2873</v>
      </c>
      <c r="V38">
        <f t="shared" si="18"/>
        <v>0.106617221731792</v>
      </c>
      <c r="W38">
        <f t="shared" si="12"/>
        <v>9.379347761617876</v>
      </c>
      <c r="X38">
        <f t="shared" si="13"/>
        <v>20.163696248435514</v>
      </c>
      <c r="Y38">
        <f t="shared" si="19"/>
        <v>188</v>
      </c>
      <c r="Z38" s="2">
        <f t="shared" si="20"/>
        <v>202</v>
      </c>
      <c r="AA38" s="1">
        <f t="shared" si="23"/>
        <v>-14</v>
      </c>
      <c r="AB38" s="1">
        <f t="shared" si="21"/>
        <v>99</v>
      </c>
      <c r="AC38" s="2">
        <v>1</v>
      </c>
      <c r="AD38">
        <v>0.25342</v>
      </c>
      <c r="AE38" s="2">
        <v>0.61879</v>
      </c>
      <c r="AF38" s="2">
        <v>179.2873</v>
      </c>
      <c r="AG38">
        <f t="shared" si="22"/>
        <v>0.07784102631901746</v>
      </c>
      <c r="AH38">
        <f t="shared" si="14"/>
        <v>12.846695981392635</v>
      </c>
    </row>
    <row r="39" spans="1:34" ht="12.75">
      <c r="A39">
        <v>-1.1</v>
      </c>
      <c r="B39">
        <v>0.22093</v>
      </c>
      <c r="C39">
        <v>0.57867</v>
      </c>
      <c r="D39" s="1">
        <v>100</v>
      </c>
      <c r="E39">
        <f t="shared" si="24"/>
        <v>99.77907</v>
      </c>
      <c r="F39">
        <f t="shared" si="25"/>
        <v>0.57867</v>
      </c>
      <c r="G39">
        <f t="shared" si="15"/>
        <v>189</v>
      </c>
      <c r="H39" s="1">
        <f t="shared" si="2"/>
        <v>72</v>
      </c>
      <c r="I39" s="1">
        <f t="shared" si="3"/>
        <v>92</v>
      </c>
      <c r="J39">
        <f t="shared" si="26"/>
        <v>99.78074798794505</v>
      </c>
      <c r="K39">
        <f t="shared" si="27"/>
        <v>179.6676916385311</v>
      </c>
      <c r="L39">
        <v>179.3339</v>
      </c>
      <c r="M39">
        <f t="shared" si="16"/>
        <v>-0.40119999999999933</v>
      </c>
      <c r="N39">
        <f t="shared" si="17"/>
        <v>-0.3248999999999999</v>
      </c>
      <c r="O39" s="2">
        <f t="shared" si="6"/>
        <v>0.5162571549140984</v>
      </c>
      <c r="P39">
        <f t="shared" si="28"/>
        <v>231.00249343052917</v>
      </c>
      <c r="Q39">
        <f t="shared" si="8"/>
        <v>51.334801791998075</v>
      </c>
      <c r="R39">
        <f t="shared" si="9"/>
        <v>0.6248200295821675</v>
      </c>
      <c r="S39">
        <f t="shared" si="10"/>
        <v>4.677432189194567</v>
      </c>
      <c r="T39">
        <f t="shared" si="29"/>
        <v>18.85614959758901</v>
      </c>
      <c r="U39">
        <v>179.3339</v>
      </c>
      <c r="V39">
        <f t="shared" si="18"/>
        <v>0.10644972740499625</v>
      </c>
      <c r="W39">
        <f t="shared" si="12"/>
        <v>9.394105784746845</v>
      </c>
      <c r="X39">
        <f t="shared" si="13"/>
        <v>20.232377242892074</v>
      </c>
      <c r="Y39">
        <f t="shared" si="19"/>
        <v>189</v>
      </c>
      <c r="Z39" s="2">
        <f t="shared" si="20"/>
        <v>202</v>
      </c>
      <c r="AA39" s="1">
        <f t="shared" si="23"/>
        <v>-13</v>
      </c>
      <c r="AB39" s="1">
        <f t="shared" si="21"/>
        <v>99</v>
      </c>
      <c r="AC39" s="2">
        <v>2</v>
      </c>
      <c r="AD39">
        <v>0.22093</v>
      </c>
      <c r="AE39" s="2">
        <v>0.57867</v>
      </c>
      <c r="AF39" s="2">
        <v>179.3339</v>
      </c>
      <c r="AG39">
        <f t="shared" si="22"/>
        <v>0.06868099445656028</v>
      </c>
      <c r="AH39">
        <f t="shared" si="14"/>
        <v>14.560068733898214</v>
      </c>
    </row>
    <row r="40" spans="1:34" ht="12.75">
      <c r="A40">
        <v>-1</v>
      </c>
      <c r="B40">
        <v>0.18948</v>
      </c>
      <c r="C40">
        <v>0.53637</v>
      </c>
      <c r="D40" s="1">
        <v>100</v>
      </c>
      <c r="E40">
        <f t="shared" si="24"/>
        <v>99.81052</v>
      </c>
      <c r="F40">
        <f t="shared" si="25"/>
        <v>0.53637</v>
      </c>
      <c r="G40">
        <f t="shared" si="15"/>
        <v>190</v>
      </c>
      <c r="H40" s="1">
        <f t="shared" si="2"/>
        <v>69</v>
      </c>
      <c r="I40" s="1">
        <f t="shared" si="3"/>
        <v>96</v>
      </c>
      <c r="J40">
        <f t="shared" si="26"/>
        <v>99.81196118425537</v>
      </c>
      <c r="K40">
        <f t="shared" si="27"/>
        <v>179.69207950070435</v>
      </c>
      <c r="L40">
        <v>179.383</v>
      </c>
      <c r="M40">
        <f t="shared" si="16"/>
        <v>-0.42300000000000004</v>
      </c>
      <c r="N40">
        <f t="shared" si="17"/>
        <v>-0.3144999999999998</v>
      </c>
      <c r="O40" s="2">
        <f t="shared" si="6"/>
        <v>0.5271045911391778</v>
      </c>
      <c r="P40">
        <f t="shared" si="28"/>
        <v>233.3731722578563</v>
      </c>
      <c r="Q40">
        <f t="shared" si="8"/>
        <v>53.68109275715196</v>
      </c>
      <c r="R40">
        <f t="shared" si="9"/>
        <v>0.5923346992954314</v>
      </c>
      <c r="S40">
        <f t="shared" si="10"/>
        <v>4.687777660510334</v>
      </c>
      <c r="T40">
        <f t="shared" si="29"/>
        <v>18.962392236851073</v>
      </c>
      <c r="U40">
        <v>179.383</v>
      </c>
      <c r="V40">
        <f t="shared" si="18"/>
        <v>0.10624263926206368</v>
      </c>
      <c r="W40">
        <f t="shared" si="12"/>
        <v>9.412416774900965</v>
      </c>
      <c r="X40">
        <f t="shared" si="13"/>
        <v>20.29195717302628</v>
      </c>
      <c r="Y40">
        <f t="shared" si="19"/>
        <v>190</v>
      </c>
      <c r="Z40" s="2">
        <f t="shared" si="20"/>
        <v>203</v>
      </c>
      <c r="AA40" s="1">
        <f t="shared" si="23"/>
        <v>-13</v>
      </c>
      <c r="AB40" s="1">
        <f t="shared" si="21"/>
        <v>102</v>
      </c>
      <c r="AC40" s="2">
        <v>1</v>
      </c>
      <c r="AD40">
        <v>0.18948</v>
      </c>
      <c r="AE40" s="2">
        <v>0.53637</v>
      </c>
      <c r="AF40" s="2">
        <v>179.383</v>
      </c>
      <c r="AG40">
        <f t="shared" si="22"/>
        <v>0.05957993013420548</v>
      </c>
      <c r="AH40">
        <f t="shared" si="14"/>
        <v>16.784175438733676</v>
      </c>
    </row>
    <row r="41" spans="1:34" ht="12.75">
      <c r="A41">
        <v>-0.9</v>
      </c>
      <c r="B41">
        <v>0.15935</v>
      </c>
      <c r="C41">
        <v>0.49182</v>
      </c>
      <c r="D41" s="1">
        <v>100</v>
      </c>
      <c r="E41">
        <f t="shared" si="24"/>
        <v>99.84065</v>
      </c>
      <c r="F41">
        <f t="shared" si="25"/>
        <v>0.49182</v>
      </c>
      <c r="G41">
        <f t="shared" si="15"/>
        <v>191</v>
      </c>
      <c r="H41" s="1">
        <f t="shared" si="2"/>
        <v>66</v>
      </c>
      <c r="I41" s="1">
        <f t="shared" si="3"/>
        <v>101</v>
      </c>
      <c r="J41">
        <f t="shared" si="26"/>
        <v>99.84186135752327</v>
      </c>
      <c r="K41">
        <f t="shared" si="27"/>
        <v>179.7177396375663</v>
      </c>
      <c r="L41">
        <v>179.4346</v>
      </c>
      <c r="M41">
        <f t="shared" si="16"/>
        <v>-0.44550000000000034</v>
      </c>
      <c r="N41">
        <f t="shared" si="17"/>
        <v>-0.3013000000000002</v>
      </c>
      <c r="O41" s="2">
        <f t="shared" si="6"/>
        <v>0.5378214759564742</v>
      </c>
      <c r="P41">
        <f t="shared" si="28"/>
        <v>235.9328936596514</v>
      </c>
      <c r="Q41">
        <f t="shared" si="8"/>
        <v>56.2151540220851</v>
      </c>
      <c r="R41">
        <f t="shared" si="9"/>
        <v>0.556135872724978</v>
      </c>
      <c r="S41">
        <f t="shared" si="10"/>
        <v>4.70089818409871</v>
      </c>
      <c r="T41">
        <f t="shared" si="29"/>
        <v>19.068372271504657</v>
      </c>
      <c r="U41">
        <v>179.4346</v>
      </c>
      <c r="V41">
        <f t="shared" si="18"/>
        <v>0.10598003465358374</v>
      </c>
      <c r="W41">
        <f t="shared" si="12"/>
        <v>9.435739507622294</v>
      </c>
      <c r="X41">
        <f t="shared" si="13"/>
        <v>20.338890409336887</v>
      </c>
      <c r="Y41">
        <f t="shared" si="19"/>
        <v>191</v>
      </c>
      <c r="Z41" s="2">
        <f t="shared" si="20"/>
        <v>203</v>
      </c>
      <c r="AA41" s="1">
        <f t="shared" si="23"/>
        <v>-12</v>
      </c>
      <c r="AB41" s="1">
        <f t="shared" si="21"/>
        <v>102</v>
      </c>
      <c r="AC41" s="2">
        <v>2</v>
      </c>
      <c r="AD41">
        <v>0.15935</v>
      </c>
      <c r="AE41" s="2">
        <v>0.49182</v>
      </c>
      <c r="AF41" s="2">
        <v>179.4346</v>
      </c>
      <c r="AG41">
        <f t="shared" si="22"/>
        <v>0.04693323631060764</v>
      </c>
      <c r="AH41">
        <f t="shared" si="14"/>
        <v>21.306862228334857</v>
      </c>
    </row>
    <row r="42" spans="1:34" ht="12.75">
      <c r="A42">
        <v>-0.8</v>
      </c>
      <c r="B42">
        <v>0.1308</v>
      </c>
      <c r="C42">
        <v>0.44496</v>
      </c>
      <c r="D42" s="1">
        <v>100</v>
      </c>
      <c r="E42">
        <f t="shared" si="24"/>
        <v>99.8692</v>
      </c>
      <c r="F42">
        <f t="shared" si="25"/>
        <v>0.44496</v>
      </c>
      <c r="G42">
        <f t="shared" si="15"/>
        <v>192</v>
      </c>
      <c r="H42" s="1">
        <f t="shared" si="2"/>
        <v>63</v>
      </c>
      <c r="I42" s="1">
        <f t="shared" si="3"/>
        <v>106</v>
      </c>
      <c r="J42">
        <f t="shared" si="26"/>
        <v>99.87019123863537</v>
      </c>
      <c r="K42">
        <f t="shared" si="27"/>
        <v>179.7447056820822</v>
      </c>
      <c r="L42">
        <v>179.4888</v>
      </c>
      <c r="M42">
        <f t="shared" si="16"/>
        <v>-0.4685999999999996</v>
      </c>
      <c r="N42">
        <f t="shared" si="17"/>
        <v>-0.2854999999999999</v>
      </c>
      <c r="O42" s="2">
        <f t="shared" si="6"/>
        <v>0.5487223432666102</v>
      </c>
      <c r="P42">
        <f t="shared" si="28"/>
        <v>238.65197177071352</v>
      </c>
      <c r="Q42">
        <f aca="true" t="shared" si="30" ref="Q42:Q73">P42-K42</f>
        <v>58.9072660886313</v>
      </c>
      <c r="R42">
        <f t="shared" si="9"/>
        <v>0.5164895818718443</v>
      </c>
      <c r="S42">
        <f aca="true" t="shared" si="31" ref="S42:S73">5-O42*R42</f>
        <v>4.71659062636249</v>
      </c>
      <c r="T42">
        <f t="shared" si="29"/>
        <v>19.174038247727072</v>
      </c>
      <c r="U42">
        <v>179.4888</v>
      </c>
      <c r="V42">
        <f t="shared" si="18"/>
        <v>0.10566597622241503</v>
      </c>
      <c r="W42">
        <f t="shared" si="12"/>
        <v>9.4637842354772</v>
      </c>
      <c r="X42">
        <f aca="true" t="shared" si="32" ref="X42:X73">A42+J42/S42</f>
        <v>20.37423349833031</v>
      </c>
      <c r="Y42">
        <f t="shared" si="19"/>
        <v>192</v>
      </c>
      <c r="Z42" s="2">
        <f t="shared" si="20"/>
        <v>204</v>
      </c>
      <c r="AA42" s="1">
        <f t="shared" si="23"/>
        <v>-12</v>
      </c>
      <c r="AB42" s="1">
        <f t="shared" si="21"/>
        <v>105</v>
      </c>
      <c r="AC42" s="2">
        <v>1</v>
      </c>
      <c r="AD42">
        <v>0.1308</v>
      </c>
      <c r="AE42" s="2">
        <v>0.44496</v>
      </c>
      <c r="AF42" s="2">
        <v>179.4888</v>
      </c>
      <c r="AG42">
        <f t="shared" si="22"/>
        <v>0.035343088993421645</v>
      </c>
      <c r="AH42">
        <f t="shared" si="14"/>
        <v>28.294074696926703</v>
      </c>
    </row>
    <row r="43" spans="1:34" ht="12.75">
      <c r="A43">
        <v>-0.7</v>
      </c>
      <c r="B43">
        <v>0.10416</v>
      </c>
      <c r="C43">
        <v>0.39581</v>
      </c>
      <c r="D43" s="1">
        <v>100</v>
      </c>
      <c r="E43">
        <f t="shared" si="24"/>
        <v>99.89584</v>
      </c>
      <c r="F43">
        <f t="shared" si="25"/>
        <v>0.39581</v>
      </c>
      <c r="G43">
        <f t="shared" si="15"/>
        <v>193</v>
      </c>
      <c r="H43" s="1">
        <f t="shared" si="2"/>
        <v>60</v>
      </c>
      <c r="I43" s="1">
        <f t="shared" si="3"/>
        <v>110</v>
      </c>
      <c r="J43">
        <f t="shared" si="26"/>
        <v>99.89662414146787</v>
      </c>
      <c r="K43">
        <f t="shared" si="27"/>
        <v>179.7729655777929</v>
      </c>
      <c r="L43">
        <v>179.5455</v>
      </c>
      <c r="M43">
        <f t="shared" si="16"/>
        <v>-0.49150000000000027</v>
      </c>
      <c r="N43">
        <f t="shared" si="17"/>
        <v>-0.26639999999999997</v>
      </c>
      <c r="O43" s="2">
        <f t="shared" si="6"/>
        <v>0.55905385250439</v>
      </c>
      <c r="P43">
        <f t="shared" si="28"/>
        <v>241.54620979777</v>
      </c>
      <c r="Q43">
        <f t="shared" si="30"/>
        <v>61.7732442199771</v>
      </c>
      <c r="R43">
        <f t="shared" si="9"/>
        <v>0.4730322282716276</v>
      </c>
      <c r="S43">
        <f t="shared" si="31"/>
        <v>4.735549510426011</v>
      </c>
      <c r="T43">
        <f t="shared" si="29"/>
        <v>19.279324828293575</v>
      </c>
      <c r="U43">
        <v>179.5455</v>
      </c>
      <c r="V43">
        <f t="shared" si="18"/>
        <v>0.10528658056650286</v>
      </c>
      <c r="W43">
        <f t="shared" si="12"/>
        <v>9.497886574142878</v>
      </c>
      <c r="X43">
        <f t="shared" si="32"/>
        <v>20.395043758180698</v>
      </c>
      <c r="Y43">
        <f t="shared" si="19"/>
        <v>193</v>
      </c>
      <c r="Z43" s="2">
        <f t="shared" si="20"/>
        <v>204</v>
      </c>
      <c r="AA43" s="1">
        <f t="shared" si="23"/>
        <v>-11</v>
      </c>
      <c r="AB43" s="1">
        <f t="shared" si="21"/>
        <v>105</v>
      </c>
      <c r="AC43" s="2">
        <v>2</v>
      </c>
      <c r="AD43">
        <v>0.10416</v>
      </c>
      <c r="AE43" s="2">
        <v>0.39581</v>
      </c>
      <c r="AF43" s="2">
        <v>179.5455</v>
      </c>
      <c r="AG43">
        <f t="shared" si="22"/>
        <v>0.0208102598503892</v>
      </c>
      <c r="AH43">
        <f t="shared" si="14"/>
        <v>48.05322024757407</v>
      </c>
    </row>
    <row r="44" spans="1:34" ht="12.75">
      <c r="A44">
        <v>-0.6</v>
      </c>
      <c r="B44">
        <v>0.07979</v>
      </c>
      <c r="C44">
        <v>0.3444</v>
      </c>
      <c r="D44" s="1">
        <v>100</v>
      </c>
      <c r="E44">
        <f t="shared" si="24"/>
        <v>99.92021</v>
      </c>
      <c r="F44">
        <f t="shared" si="25"/>
        <v>0.3444</v>
      </c>
      <c r="G44">
        <f t="shared" si="15"/>
        <v>194</v>
      </c>
      <c r="H44" s="1">
        <f t="shared" si="2"/>
        <v>58</v>
      </c>
      <c r="I44" s="1">
        <f t="shared" si="3"/>
        <v>116</v>
      </c>
      <c r="J44">
        <f t="shared" si="26"/>
        <v>99.9208035286151</v>
      </c>
      <c r="K44">
        <f t="shared" si="27"/>
        <v>179.80250199781534</v>
      </c>
      <c r="L44">
        <v>179.6047</v>
      </c>
      <c r="M44">
        <f t="shared" si="16"/>
        <v>-0.5141000000000001</v>
      </c>
      <c r="N44">
        <f t="shared" si="17"/>
        <v>-0.24370000000000003</v>
      </c>
      <c r="O44" s="2">
        <f t="shared" si="6"/>
        <v>0.5689362881729377</v>
      </c>
      <c r="P44">
        <f t="shared" si="28"/>
        <v>244.64229888577364</v>
      </c>
      <c r="Q44">
        <f t="shared" si="30"/>
        <v>64.8397968879583</v>
      </c>
      <c r="R44">
        <f t="shared" si="9"/>
        <v>0.42522615224369</v>
      </c>
      <c r="S44">
        <f t="shared" si="31"/>
        <v>4.758073411308414</v>
      </c>
      <c r="T44">
        <f t="shared" si="29"/>
        <v>19.38416070572302</v>
      </c>
      <c r="U44">
        <v>179.6047</v>
      </c>
      <c r="V44">
        <f t="shared" si="18"/>
        <v>0.10483587742944422</v>
      </c>
      <c r="W44">
        <f t="shared" si="12"/>
        <v>9.538719229712287</v>
      </c>
      <c r="X44">
        <f t="shared" si="32"/>
        <v>20.400265210523106</v>
      </c>
      <c r="Y44">
        <f t="shared" si="19"/>
        <v>194</v>
      </c>
      <c r="Z44" s="2">
        <f t="shared" si="20"/>
        <v>204</v>
      </c>
      <c r="AA44" s="1">
        <f t="shared" si="23"/>
        <v>-10</v>
      </c>
      <c r="AB44" s="1">
        <f t="shared" si="21"/>
        <v>105</v>
      </c>
      <c r="AC44" s="2">
        <v>3</v>
      </c>
      <c r="AD44">
        <v>0.07979</v>
      </c>
      <c r="AE44" s="2">
        <v>0.3444</v>
      </c>
      <c r="AF44" s="2">
        <v>179.6047</v>
      </c>
      <c r="AG44">
        <f t="shared" si="22"/>
        <v>0.005221452342407673</v>
      </c>
      <c r="AH44">
        <f t="shared" si="14"/>
        <v>191.51759595279353</v>
      </c>
    </row>
    <row r="45" spans="1:34" ht="12.75">
      <c r="A45">
        <v>-0.5</v>
      </c>
      <c r="B45">
        <v>0.05803</v>
      </c>
      <c r="C45">
        <v>0.29084</v>
      </c>
      <c r="D45" s="1">
        <v>100</v>
      </c>
      <c r="E45">
        <f t="shared" si="24"/>
        <v>99.94197</v>
      </c>
      <c r="F45">
        <f t="shared" si="25"/>
        <v>0.29084</v>
      </c>
      <c r="G45">
        <f t="shared" si="15"/>
        <v>195</v>
      </c>
      <c r="H45" s="1">
        <f t="shared" si="2"/>
        <v>56</v>
      </c>
      <c r="I45" s="1">
        <f t="shared" si="3"/>
        <v>121</v>
      </c>
      <c r="J45">
        <f t="shared" si="26"/>
        <v>99.94239318420637</v>
      </c>
      <c r="K45">
        <f t="shared" si="27"/>
        <v>179.83325238679302</v>
      </c>
      <c r="L45">
        <v>179.6663</v>
      </c>
      <c r="M45">
        <f t="shared" si="16"/>
        <v>-0.5356</v>
      </c>
      <c r="N45">
        <f t="shared" si="17"/>
        <v>-0.21760000000000002</v>
      </c>
      <c r="O45" s="2">
        <f t="shared" si="6"/>
        <v>0.5781151442403147</v>
      </c>
      <c r="P45">
        <f t="shared" si="28"/>
        <v>247.89440473229962</v>
      </c>
      <c r="Q45">
        <f t="shared" si="30"/>
        <v>68.0611523455066</v>
      </c>
      <c r="R45">
        <f t="shared" si="9"/>
        <v>0.37369794555924035</v>
      </c>
      <c r="S45">
        <f t="shared" si="31"/>
        <v>4.783959558300711</v>
      </c>
      <c r="T45">
        <f t="shared" si="29"/>
        <v>19.488478636841272</v>
      </c>
      <c r="U45">
        <v>179.6663</v>
      </c>
      <c r="V45">
        <f t="shared" si="18"/>
        <v>0.10431793111825272</v>
      </c>
      <c r="W45">
        <f t="shared" si="12"/>
        <v>9.58607968237426</v>
      </c>
      <c r="X45">
        <f t="shared" si="32"/>
        <v>20.391145078932578</v>
      </c>
      <c r="Y45">
        <f t="shared" si="19"/>
        <v>195</v>
      </c>
      <c r="Z45" s="2">
        <f t="shared" si="20"/>
        <v>204</v>
      </c>
      <c r="AA45" s="1">
        <f t="shared" si="23"/>
        <v>-9</v>
      </c>
      <c r="AB45" s="1">
        <f t="shared" si="21"/>
        <v>105</v>
      </c>
      <c r="AC45" s="2">
        <v>4</v>
      </c>
      <c r="AD45">
        <v>0.05803</v>
      </c>
      <c r="AE45" s="2">
        <v>0.29084</v>
      </c>
      <c r="AF45" s="2">
        <v>179.6663</v>
      </c>
      <c r="AG45">
        <f t="shared" si="22"/>
        <v>-0.009120131590528047</v>
      </c>
      <c r="AH45">
        <f t="shared" si="14"/>
        <v>-109.64754072612027</v>
      </c>
    </row>
    <row r="46" spans="1:34" ht="12.75">
      <c r="A46">
        <v>-0.4</v>
      </c>
      <c r="B46">
        <v>0.03925</v>
      </c>
      <c r="C46">
        <v>0.23532</v>
      </c>
      <c r="D46" s="1">
        <v>100</v>
      </c>
      <c r="E46">
        <f t="shared" si="24"/>
        <v>99.96075</v>
      </c>
      <c r="F46">
        <f t="shared" si="25"/>
        <v>0.23532</v>
      </c>
      <c r="G46">
        <f t="shared" si="15"/>
        <v>196</v>
      </c>
      <c r="H46" s="1">
        <f t="shared" si="2"/>
        <v>54</v>
      </c>
      <c r="I46" s="1">
        <f t="shared" si="3"/>
        <v>126</v>
      </c>
      <c r="J46">
        <f t="shared" si="26"/>
        <v>99.96102698584534</v>
      </c>
      <c r="K46">
        <f t="shared" si="27"/>
        <v>179.86510894434673</v>
      </c>
      <c r="L46">
        <v>179.7301</v>
      </c>
      <c r="M46">
        <f t="shared" si="16"/>
        <v>-0.5551999999999998</v>
      </c>
      <c r="N46">
        <f t="shared" si="17"/>
        <v>-0.18779999999999997</v>
      </c>
      <c r="O46" s="2">
        <f t="shared" si="6"/>
        <v>0.5861022777638727</v>
      </c>
      <c r="P46">
        <f t="shared" si="28"/>
        <v>251.31681194894176</v>
      </c>
      <c r="Q46">
        <f t="shared" si="30"/>
        <v>71.45170300459503</v>
      </c>
      <c r="R46">
        <f t="shared" si="9"/>
        <v>0.3181910063711891</v>
      </c>
      <c r="S46">
        <f t="shared" si="31"/>
        <v>4.813507526401867</v>
      </c>
      <c r="T46">
        <f t="shared" si="29"/>
        <v>19.592205397169067</v>
      </c>
      <c r="U46">
        <v>179.7301</v>
      </c>
      <c r="V46">
        <f t="shared" si="18"/>
        <v>0.10372676032779538</v>
      </c>
      <c r="W46">
        <f t="shared" si="12"/>
        <v>9.640713706278097</v>
      </c>
      <c r="X46">
        <f t="shared" si="32"/>
        <v>20.366774838839184</v>
      </c>
      <c r="Y46">
        <f t="shared" si="19"/>
        <v>196</v>
      </c>
      <c r="Z46" s="2">
        <f t="shared" si="20"/>
        <v>204</v>
      </c>
      <c r="AA46" s="1">
        <f t="shared" si="23"/>
        <v>-8</v>
      </c>
      <c r="AB46" s="1">
        <f t="shared" si="21"/>
        <v>105</v>
      </c>
      <c r="AC46" s="2">
        <v>5</v>
      </c>
      <c r="AD46">
        <v>0.03925</v>
      </c>
      <c r="AE46" s="2">
        <v>0.23532</v>
      </c>
      <c r="AF46" s="2">
        <v>179.7301</v>
      </c>
      <c r="AG46">
        <f t="shared" si="22"/>
        <v>-0.02437024009339339</v>
      </c>
      <c r="AH46">
        <f t="shared" si="14"/>
        <v>-41.03365400454521</v>
      </c>
    </row>
    <row r="47" spans="1:34" ht="12.75">
      <c r="A47">
        <v>-0.3</v>
      </c>
      <c r="B47">
        <v>0.0238</v>
      </c>
      <c r="C47">
        <v>0.1781</v>
      </c>
      <c r="D47" s="1">
        <v>100</v>
      </c>
      <c r="E47">
        <f t="shared" si="24"/>
        <v>99.9762</v>
      </c>
      <c r="F47">
        <f t="shared" si="25"/>
        <v>0.1781</v>
      </c>
      <c r="G47">
        <f t="shared" si="15"/>
        <v>197</v>
      </c>
      <c r="H47" s="1">
        <f t="shared" si="2"/>
        <v>52</v>
      </c>
      <c r="I47" s="1">
        <f t="shared" si="3"/>
        <v>132</v>
      </c>
      <c r="J47">
        <f t="shared" si="26"/>
        <v>99.97635863567947</v>
      </c>
      <c r="K47">
        <f t="shared" si="27"/>
        <v>179.89792451398642</v>
      </c>
      <c r="L47">
        <v>179.7958</v>
      </c>
      <c r="M47">
        <f t="shared" si="16"/>
        <v>-0.5721999999999999</v>
      </c>
      <c r="N47">
        <f t="shared" si="17"/>
        <v>-0.15449999999999997</v>
      </c>
      <c r="O47" s="2">
        <f t="shared" si="6"/>
        <v>0.5926913952471387</v>
      </c>
      <c r="P47">
        <f t="shared" si="28"/>
        <v>254.89538139828016</v>
      </c>
      <c r="Q47">
        <f t="shared" si="30"/>
        <v>74.99745688429374</v>
      </c>
      <c r="R47">
        <f t="shared" si="9"/>
        <v>0.2589550428728511</v>
      </c>
      <c r="S47">
        <f t="shared" si="31"/>
        <v>4.846519574333407</v>
      </c>
      <c r="T47">
        <f t="shared" si="29"/>
        <v>19.695271727135893</v>
      </c>
      <c r="U47">
        <v>179.7958</v>
      </c>
      <c r="V47">
        <f t="shared" si="18"/>
        <v>0.10306632996682552</v>
      </c>
      <c r="W47">
        <f t="shared" si="12"/>
        <v>9.70248965226447</v>
      </c>
      <c r="X47">
        <f t="shared" si="32"/>
        <v>20.328485473398768</v>
      </c>
      <c r="Y47">
        <f t="shared" si="19"/>
        <v>197</v>
      </c>
      <c r="Z47" s="2">
        <f t="shared" si="20"/>
        <v>203</v>
      </c>
      <c r="AA47" s="1">
        <f t="shared" si="23"/>
        <v>-6</v>
      </c>
      <c r="AB47" s="1">
        <f t="shared" si="21"/>
        <v>102</v>
      </c>
      <c r="AC47" s="2">
        <v>3</v>
      </c>
      <c r="AD47">
        <v>0.0238</v>
      </c>
      <c r="AE47" s="2">
        <v>0.1781</v>
      </c>
      <c r="AF47" s="2">
        <v>179.7958</v>
      </c>
      <c r="AG47">
        <f t="shared" si="22"/>
        <v>-0.03828936544041639</v>
      </c>
      <c r="AH47">
        <f t="shared" si="14"/>
        <v>-26.116912320109872</v>
      </c>
    </row>
    <row r="48" spans="1:34" ht="12.75">
      <c r="A48">
        <v>-0.2</v>
      </c>
      <c r="B48">
        <v>0.01198</v>
      </c>
      <c r="C48">
        <v>0.11952</v>
      </c>
      <c r="D48" s="1">
        <v>100</v>
      </c>
      <c r="E48">
        <f t="shared" si="24"/>
        <v>99.98802</v>
      </c>
      <c r="F48">
        <f t="shared" si="25"/>
        <v>0.11952</v>
      </c>
      <c r="G48">
        <f t="shared" si="15"/>
        <v>198</v>
      </c>
      <c r="H48" s="1">
        <f t="shared" si="2"/>
        <v>51</v>
      </c>
      <c r="I48" s="1">
        <f t="shared" si="3"/>
        <v>138</v>
      </c>
      <c r="J48">
        <f t="shared" si="26"/>
        <v>99.98809143368425</v>
      </c>
      <c r="K48">
        <f t="shared" si="27"/>
        <v>179.9315068671408</v>
      </c>
      <c r="L48">
        <v>179.863</v>
      </c>
      <c r="M48">
        <f t="shared" si="16"/>
        <v>-0.5858</v>
      </c>
      <c r="N48">
        <f t="shared" si="17"/>
        <v>-0.11820000000000001</v>
      </c>
      <c r="O48" s="2">
        <f t="shared" si="6"/>
        <v>0.5976059571322896</v>
      </c>
      <c r="P48">
        <f t="shared" si="28"/>
        <v>258.5980824708996</v>
      </c>
      <c r="Q48">
        <f t="shared" si="30"/>
        <v>78.66657560375882</v>
      </c>
      <c r="R48">
        <f t="shared" si="9"/>
        <v>0.19661732384936786</v>
      </c>
      <c r="S48">
        <f t="shared" si="31"/>
        <v>4.88250031599221</v>
      </c>
      <c r="T48">
        <f t="shared" si="29"/>
        <v>19.79761828673685</v>
      </c>
      <c r="U48">
        <v>179.863</v>
      </c>
      <c r="V48">
        <f t="shared" si="18"/>
        <v>0.10234655960095651</v>
      </c>
      <c r="W48">
        <f t="shared" si="12"/>
        <v>9.770724134733438</v>
      </c>
      <c r="X48">
        <f t="shared" si="32"/>
        <v>20.27887044803292</v>
      </c>
      <c r="Y48">
        <f t="shared" si="19"/>
        <v>198</v>
      </c>
      <c r="Z48" s="2">
        <f t="shared" si="20"/>
        <v>203</v>
      </c>
      <c r="AA48" s="1">
        <f t="shared" si="23"/>
        <v>-5</v>
      </c>
      <c r="AB48" s="1">
        <f t="shared" si="21"/>
        <v>102</v>
      </c>
      <c r="AC48" s="2">
        <v>4</v>
      </c>
      <c r="AD48">
        <v>0.01198</v>
      </c>
      <c r="AE48" s="2">
        <v>0.11952</v>
      </c>
      <c r="AF48" s="2">
        <v>179.863</v>
      </c>
      <c r="AG48">
        <f t="shared" si="22"/>
        <v>-0.049615025365849164</v>
      </c>
      <c r="AH48">
        <f t="shared" si="14"/>
        <v>-20.155184697100175</v>
      </c>
    </row>
    <row r="49" spans="1:34" ht="12.75">
      <c r="A49">
        <v>-0.1</v>
      </c>
      <c r="B49">
        <v>0.004</v>
      </c>
      <c r="C49">
        <v>0.06</v>
      </c>
      <c r="D49" s="1">
        <v>100</v>
      </c>
      <c r="E49">
        <f t="shared" si="24"/>
        <v>99.996</v>
      </c>
      <c r="F49">
        <f t="shared" si="25"/>
        <v>0.06</v>
      </c>
      <c r="G49">
        <f t="shared" si="15"/>
        <v>199</v>
      </c>
      <c r="H49" s="1">
        <f t="shared" si="2"/>
        <v>50</v>
      </c>
      <c r="I49" s="1">
        <f t="shared" si="3"/>
        <v>144</v>
      </c>
      <c r="J49">
        <f t="shared" si="26"/>
        <v>99.99601800071841</v>
      </c>
      <c r="K49">
        <f t="shared" si="27"/>
        <v>179.96561862887108</v>
      </c>
      <c r="L49">
        <v>179.9312</v>
      </c>
      <c r="M49">
        <f t="shared" si="16"/>
        <v>-0.5952</v>
      </c>
      <c r="N49">
        <f t="shared" si="17"/>
        <v>-0.07979999999999998</v>
      </c>
      <c r="O49" s="2">
        <f t="shared" si="6"/>
        <v>0.6005256697261159</v>
      </c>
      <c r="P49">
        <f t="shared" si="28"/>
        <v>262.3698117842239</v>
      </c>
      <c r="Q49">
        <f t="shared" si="30"/>
        <v>82.4041931553528</v>
      </c>
      <c r="R49">
        <f t="shared" si="9"/>
        <v>0.13228885194866732</v>
      </c>
      <c r="S49">
        <f t="shared" si="31"/>
        <v>4.920557148586227</v>
      </c>
      <c r="T49">
        <f t="shared" si="29"/>
        <v>19.89920360014368</v>
      </c>
      <c r="U49">
        <v>179.9312</v>
      </c>
      <c r="V49">
        <f t="shared" si="18"/>
        <v>0.10158531340682941</v>
      </c>
      <c r="W49">
        <f t="shared" si="12"/>
        <v>9.84394265729333</v>
      </c>
      <c r="X49">
        <f t="shared" si="32"/>
        <v>20.22209259665833</v>
      </c>
      <c r="Y49">
        <f t="shared" si="19"/>
        <v>199</v>
      </c>
      <c r="Z49" s="2">
        <f t="shared" si="20"/>
        <v>202</v>
      </c>
      <c r="AA49" s="1">
        <f t="shared" si="23"/>
        <v>-3</v>
      </c>
      <c r="AB49" s="1">
        <f t="shared" si="21"/>
        <v>99</v>
      </c>
      <c r="AC49" s="2">
        <v>3</v>
      </c>
      <c r="AD49">
        <v>0.004</v>
      </c>
      <c r="AE49" s="2">
        <v>0.06</v>
      </c>
      <c r="AF49" s="2">
        <v>179.9312</v>
      </c>
      <c r="AG49">
        <f t="shared" si="22"/>
        <v>-0.05677785137458713</v>
      </c>
      <c r="AH49">
        <f t="shared" si="14"/>
        <v>-17.612501632063946</v>
      </c>
    </row>
    <row r="50" spans="1:34" ht="12.75">
      <c r="A50">
        <v>0</v>
      </c>
      <c r="B50">
        <v>0</v>
      </c>
      <c r="C50">
        <v>0</v>
      </c>
      <c r="D50" s="1">
        <v>100</v>
      </c>
      <c r="E50">
        <f t="shared" si="24"/>
        <v>100</v>
      </c>
      <c r="F50">
        <f t="shared" si="25"/>
        <v>0</v>
      </c>
      <c r="G50">
        <f t="shared" si="15"/>
        <v>200</v>
      </c>
      <c r="H50" s="1">
        <f t="shared" si="2"/>
        <v>50</v>
      </c>
      <c r="I50" s="1">
        <f t="shared" si="3"/>
        <v>150</v>
      </c>
      <c r="J50">
        <f t="shared" si="26"/>
        <v>100</v>
      </c>
      <c r="K50">
        <f t="shared" si="27"/>
        <v>180</v>
      </c>
      <c r="L50">
        <v>180</v>
      </c>
      <c r="M50">
        <f t="shared" si="16"/>
        <v>-0.6</v>
      </c>
      <c r="N50">
        <f t="shared" si="17"/>
        <v>-0.04</v>
      </c>
      <c r="O50" s="2">
        <f t="shared" si="6"/>
        <v>0.6013318551349163</v>
      </c>
      <c r="P50">
        <f t="shared" si="28"/>
        <v>266.19227374099285</v>
      </c>
      <c r="Q50">
        <f t="shared" si="30"/>
        <v>86.19227374099285</v>
      </c>
      <c r="R50">
        <f t="shared" si="9"/>
        <v>0.06651901052377439</v>
      </c>
      <c r="S50">
        <f t="shared" si="31"/>
        <v>4.96</v>
      </c>
      <c r="T50">
        <f t="shared" si="29"/>
        <v>20</v>
      </c>
      <c r="U50">
        <v>180</v>
      </c>
      <c r="V50">
        <f t="shared" si="18"/>
        <v>0.10079639985632127</v>
      </c>
      <c r="W50">
        <f t="shared" si="12"/>
        <v>9.920989255820993</v>
      </c>
      <c r="X50">
        <f t="shared" si="32"/>
        <v>20.161290322580644</v>
      </c>
      <c r="Y50">
        <f t="shared" si="19"/>
        <v>200</v>
      </c>
      <c r="Z50" s="2">
        <f t="shared" si="20"/>
        <v>202</v>
      </c>
      <c r="AA50" s="1">
        <f t="shared" si="23"/>
        <v>-2</v>
      </c>
      <c r="AB50" s="1">
        <f t="shared" si="21"/>
        <v>99</v>
      </c>
      <c r="AC50" s="2">
        <v>4</v>
      </c>
      <c r="AD50">
        <v>0</v>
      </c>
      <c r="AE50" s="2">
        <v>0</v>
      </c>
      <c r="AF50" s="2">
        <v>180</v>
      </c>
      <c r="AG50">
        <f t="shared" si="22"/>
        <v>-0.06080227407768746</v>
      </c>
      <c r="AH50">
        <f t="shared" si="14"/>
        <v>-16.446753269824967</v>
      </c>
    </row>
    <row r="51" spans="1:34" ht="12.75">
      <c r="A51" s="1">
        <v>0.1</v>
      </c>
      <c r="B51">
        <v>0.004</v>
      </c>
      <c r="C51">
        <v>-0.06</v>
      </c>
      <c r="D51" s="1">
        <v>100</v>
      </c>
      <c r="E51">
        <f t="shared" si="24"/>
        <v>99.996</v>
      </c>
      <c r="F51">
        <f t="shared" si="25"/>
        <v>-0.06</v>
      </c>
      <c r="G51">
        <f t="shared" si="15"/>
        <v>201</v>
      </c>
      <c r="H51" s="1">
        <f t="shared" si="2"/>
        <v>50</v>
      </c>
      <c r="I51" s="1">
        <f t="shared" si="3"/>
        <v>156</v>
      </c>
      <c r="J51">
        <f t="shared" si="26"/>
        <v>99.99601800071841</v>
      </c>
      <c r="K51">
        <f t="shared" si="27"/>
        <v>180.03438137112892</v>
      </c>
      <c r="L51">
        <v>180.0688</v>
      </c>
      <c r="M51">
        <f t="shared" si="16"/>
        <v>-0.6</v>
      </c>
      <c r="N51">
        <f t="shared" si="17"/>
        <v>0.04</v>
      </c>
      <c r="O51" s="2">
        <f t="shared" si="6"/>
        <v>0.6013318551349163</v>
      </c>
      <c r="P51">
        <f aca="true" t="shared" si="33" ref="P51:P82">360+57.3*ATAN(M51/N51)</f>
        <v>273.80772625900715</v>
      </c>
      <c r="Q51">
        <f t="shared" si="30"/>
        <v>93.77334488787824</v>
      </c>
      <c r="R51">
        <f aca="true" t="shared" si="34" ref="R51:R90">COS(Q51/57.3)</f>
        <v>-0.06568940812032906</v>
      </c>
      <c r="S51">
        <f t="shared" si="31"/>
        <v>5.039501133647712</v>
      </c>
      <c r="T51">
        <f t="shared" si="29"/>
        <v>20.09920360014368</v>
      </c>
      <c r="U51">
        <v>180.0688</v>
      </c>
      <c r="V51">
        <f t="shared" si="18"/>
        <v>0.09920360014368157</v>
      </c>
      <c r="W51">
        <f t="shared" si="12"/>
        <v>10.080279330101424</v>
      </c>
      <c r="X51">
        <f t="shared" si="32"/>
        <v>19.942443795292668</v>
      </c>
      <c r="Y51">
        <f t="shared" si="19"/>
        <v>201</v>
      </c>
      <c r="Z51" s="2">
        <f t="shared" si="20"/>
        <v>199</v>
      </c>
      <c r="AA51" s="1">
        <f t="shared" si="23"/>
        <v>2</v>
      </c>
      <c r="AB51" s="1">
        <f t="shared" si="21"/>
        <v>90</v>
      </c>
      <c r="AC51" s="2">
        <v>2</v>
      </c>
      <c r="AD51">
        <v>0.004</v>
      </c>
      <c r="AE51" s="2">
        <v>-0.06</v>
      </c>
      <c r="AF51" s="2">
        <v>180.0688</v>
      </c>
      <c r="AG51">
        <f t="shared" si="22"/>
        <v>-0.21884652728797604</v>
      </c>
      <c r="AH51">
        <f t="shared" si="14"/>
        <v>-4.569412237847022</v>
      </c>
    </row>
    <row r="52" spans="1:34" ht="12.75">
      <c r="A52">
        <v>0.2</v>
      </c>
      <c r="B52">
        <v>0.01198</v>
      </c>
      <c r="C52">
        <v>-0.11952</v>
      </c>
      <c r="D52" s="1">
        <v>100</v>
      </c>
      <c r="E52">
        <f t="shared" si="24"/>
        <v>99.98802</v>
      </c>
      <c r="F52">
        <f t="shared" si="25"/>
        <v>-0.11952</v>
      </c>
      <c r="G52">
        <f t="shared" si="15"/>
        <v>202</v>
      </c>
      <c r="H52" s="1">
        <f t="shared" si="2"/>
        <v>51</v>
      </c>
      <c r="I52" s="1">
        <f t="shared" si="3"/>
        <v>162</v>
      </c>
      <c r="J52">
        <f t="shared" si="26"/>
        <v>99.98809143368425</v>
      </c>
      <c r="K52">
        <f t="shared" si="27"/>
        <v>180.0684931328592</v>
      </c>
      <c r="L52">
        <v>180.137</v>
      </c>
      <c r="M52">
        <f t="shared" si="16"/>
        <v>-0.5952</v>
      </c>
      <c r="N52">
        <f t="shared" si="17"/>
        <v>0.07979999999999998</v>
      </c>
      <c r="O52" s="2">
        <f t="shared" si="6"/>
        <v>0.6005256697261159</v>
      </c>
      <c r="P52">
        <f t="shared" si="33"/>
        <v>277.6301882157761</v>
      </c>
      <c r="Q52">
        <f t="shared" si="30"/>
        <v>97.56169508291691</v>
      </c>
      <c r="R52">
        <f t="shared" si="34"/>
        <v>-0.13146935691831452</v>
      </c>
      <c r="S52">
        <f t="shared" si="31"/>
        <v>5.0789507236118325</v>
      </c>
      <c r="T52">
        <f t="shared" si="29"/>
        <v>20.197618286736848</v>
      </c>
      <c r="U52">
        <v>180.137</v>
      </c>
      <c r="V52">
        <f t="shared" si="18"/>
        <v>0.09841468659316632</v>
      </c>
      <c r="W52">
        <f t="shared" si="12"/>
        <v>10.161085043473964</v>
      </c>
      <c r="X52">
        <f t="shared" si="32"/>
        <v>19.886761473948493</v>
      </c>
      <c r="Y52">
        <f t="shared" si="19"/>
        <v>202</v>
      </c>
      <c r="Z52" s="2">
        <f t="shared" si="20"/>
        <v>199</v>
      </c>
      <c r="AA52" s="1">
        <f t="shared" si="23"/>
        <v>3</v>
      </c>
      <c r="AB52" s="1">
        <f t="shared" si="21"/>
        <v>90</v>
      </c>
      <c r="AC52" s="2">
        <v>3</v>
      </c>
      <c r="AD52">
        <v>0.01198</v>
      </c>
      <c r="AE52" s="2">
        <v>-0.11952</v>
      </c>
      <c r="AF52" s="2">
        <v>180.137</v>
      </c>
      <c r="AG52">
        <f t="shared" si="22"/>
        <v>-0.05568232134417528</v>
      </c>
      <c r="AH52">
        <f t="shared" si="14"/>
        <v>-17.959021388834508</v>
      </c>
    </row>
    <row r="53" spans="1:34" ht="12.75">
      <c r="A53">
        <v>0.3</v>
      </c>
      <c r="B53">
        <v>0.0238</v>
      </c>
      <c r="C53">
        <v>-0.1781</v>
      </c>
      <c r="D53" s="1">
        <v>100</v>
      </c>
      <c r="E53">
        <f t="shared" si="24"/>
        <v>99.9762</v>
      </c>
      <c r="F53">
        <f t="shared" si="25"/>
        <v>-0.1781</v>
      </c>
      <c r="G53">
        <f t="shared" si="15"/>
        <v>203</v>
      </c>
      <c r="H53" s="1">
        <f t="shared" si="2"/>
        <v>52</v>
      </c>
      <c r="I53" s="1">
        <f t="shared" si="3"/>
        <v>168</v>
      </c>
      <c r="J53">
        <f t="shared" si="26"/>
        <v>99.97635863567947</v>
      </c>
      <c r="K53">
        <f t="shared" si="27"/>
        <v>180.10207548601358</v>
      </c>
      <c r="L53">
        <v>180.2042</v>
      </c>
      <c r="M53">
        <f t="shared" si="16"/>
        <v>-0.5858</v>
      </c>
      <c r="N53">
        <f t="shared" si="17"/>
        <v>0.11820000000000001</v>
      </c>
      <c r="O53" s="2">
        <f t="shared" si="6"/>
        <v>0.5976059571322896</v>
      </c>
      <c r="P53">
        <f t="shared" si="33"/>
        <v>281.4019175291004</v>
      </c>
      <c r="Q53">
        <f t="shared" si="30"/>
        <v>101.29984204308681</v>
      </c>
      <c r="R53">
        <f t="shared" si="34"/>
        <v>-0.19581573862746068</v>
      </c>
      <c r="S53">
        <f t="shared" si="31"/>
        <v>5.1170206519040295</v>
      </c>
      <c r="T53">
        <f t="shared" si="29"/>
        <v>20.295271727135894</v>
      </c>
      <c r="U53">
        <v>180.2042</v>
      </c>
      <c r="V53">
        <f t="shared" si="18"/>
        <v>0.09765344039904633</v>
      </c>
      <c r="W53">
        <f t="shared" si="12"/>
        <v>10.240294616489168</v>
      </c>
      <c r="X53">
        <f t="shared" si="32"/>
        <v>19.83800178595694</v>
      </c>
      <c r="Y53">
        <f t="shared" si="19"/>
        <v>203</v>
      </c>
      <c r="Z53" s="2">
        <f t="shared" si="20"/>
        <v>198</v>
      </c>
      <c r="AA53" s="1">
        <f t="shared" si="23"/>
        <v>5</v>
      </c>
      <c r="AB53" s="1">
        <f t="shared" si="21"/>
        <v>87</v>
      </c>
      <c r="AC53" s="2">
        <v>2</v>
      </c>
      <c r="AD53">
        <v>0.0238</v>
      </c>
      <c r="AE53" s="2">
        <v>-0.1781</v>
      </c>
      <c r="AF53" s="2">
        <v>180.2042</v>
      </c>
      <c r="AG53">
        <f t="shared" si="22"/>
        <v>-0.04875968799155217</v>
      </c>
      <c r="AH53">
        <f t="shared" si="14"/>
        <v>-20.508744850320912</v>
      </c>
    </row>
    <row r="54" spans="1:34" ht="12.75">
      <c r="A54">
        <v>0.4</v>
      </c>
      <c r="B54">
        <v>0.03925</v>
      </c>
      <c r="C54">
        <v>-0.23532</v>
      </c>
      <c r="D54" s="1">
        <v>100</v>
      </c>
      <c r="E54">
        <f t="shared" si="24"/>
        <v>99.96075</v>
      </c>
      <c r="F54">
        <f t="shared" si="25"/>
        <v>-0.23532</v>
      </c>
      <c r="G54">
        <f t="shared" si="15"/>
        <v>204</v>
      </c>
      <c r="H54" s="1">
        <f t="shared" si="2"/>
        <v>54</v>
      </c>
      <c r="I54" s="1">
        <f t="shared" si="3"/>
        <v>174</v>
      </c>
      <c r="J54">
        <f t="shared" si="26"/>
        <v>99.96102698584534</v>
      </c>
      <c r="K54">
        <f t="shared" si="27"/>
        <v>180.13489105565327</v>
      </c>
      <c r="L54">
        <v>180.2699</v>
      </c>
      <c r="M54">
        <f t="shared" si="16"/>
        <v>-0.5721999999999999</v>
      </c>
      <c r="N54">
        <f t="shared" si="17"/>
        <v>0.15449999999999997</v>
      </c>
      <c r="O54" s="2">
        <f t="shared" si="6"/>
        <v>0.5926913952471387</v>
      </c>
      <c r="P54">
        <f t="shared" si="33"/>
        <v>285.10461860171984</v>
      </c>
      <c r="Q54">
        <f t="shared" si="30"/>
        <v>104.96972754606657</v>
      </c>
      <c r="R54">
        <f t="shared" si="34"/>
        <v>-0.2581782928135806</v>
      </c>
      <c r="S54">
        <f t="shared" si="31"/>
        <v>5.153020052590206</v>
      </c>
      <c r="T54">
        <f t="shared" si="29"/>
        <v>20.392205397169064</v>
      </c>
      <c r="U54">
        <v>180.2699</v>
      </c>
      <c r="V54">
        <f t="shared" si="18"/>
        <v>0.09693367003317022</v>
      </c>
      <c r="W54">
        <f t="shared" si="12"/>
        <v>10.316332804254754</v>
      </c>
      <c r="X54">
        <f t="shared" si="32"/>
        <v>19.79853250437074</v>
      </c>
      <c r="Y54">
        <f t="shared" si="19"/>
        <v>204</v>
      </c>
      <c r="Z54" s="2">
        <f t="shared" si="20"/>
        <v>198</v>
      </c>
      <c r="AA54" s="1">
        <f t="shared" si="23"/>
        <v>6</v>
      </c>
      <c r="AB54" s="1">
        <f t="shared" si="21"/>
        <v>87</v>
      </c>
      <c r="AC54" s="2">
        <v>3</v>
      </c>
      <c r="AD54">
        <v>0.03925</v>
      </c>
      <c r="AE54" s="2">
        <v>-0.23532</v>
      </c>
      <c r="AF54" s="2">
        <v>180.2699</v>
      </c>
      <c r="AG54">
        <f t="shared" si="22"/>
        <v>-0.03946928158620011</v>
      </c>
      <c r="AH54">
        <f t="shared" si="14"/>
        <v>-25.336159154962584</v>
      </c>
    </row>
    <row r="55" spans="1:34" ht="12.75">
      <c r="A55">
        <v>0.5</v>
      </c>
      <c r="B55">
        <v>0.05803</v>
      </c>
      <c r="C55">
        <v>-0.29084</v>
      </c>
      <c r="D55" s="1">
        <v>100</v>
      </c>
      <c r="E55">
        <f aca="true" t="shared" si="35" ref="E55:E86">D55-B55</f>
        <v>99.94197</v>
      </c>
      <c r="F55">
        <f aca="true" t="shared" si="36" ref="F55:F86">C55</f>
        <v>-0.29084</v>
      </c>
      <c r="G55">
        <f t="shared" si="15"/>
        <v>205</v>
      </c>
      <c r="H55" s="1">
        <f aca="true" t="shared" si="37" ref="H55:H90">50+INT(100*B55+0.5)</f>
        <v>56</v>
      </c>
      <c r="I55" s="1">
        <f aca="true" t="shared" si="38" ref="I55:I90">150-INT(100*C55+0.5)</f>
        <v>179</v>
      </c>
      <c r="J55">
        <f aca="true" t="shared" si="39" ref="J55:J86">SQRT(F55^2+E55^2)</f>
        <v>99.94239318420637</v>
      </c>
      <c r="K55">
        <f aca="true" t="shared" si="40" ref="K55:K86">180-57.3*ATAN(F55/E55)</f>
        <v>180.16674761320698</v>
      </c>
      <c r="L55">
        <v>180.3337</v>
      </c>
      <c r="M55">
        <f t="shared" si="16"/>
        <v>-0.5551999999999998</v>
      </c>
      <c r="N55">
        <f t="shared" si="17"/>
        <v>0.18779999999999997</v>
      </c>
      <c r="O55" s="2">
        <f t="shared" si="6"/>
        <v>0.5861022777638727</v>
      </c>
      <c r="P55">
        <f t="shared" si="33"/>
        <v>288.6831880510582</v>
      </c>
      <c r="Q55">
        <f t="shared" si="30"/>
        <v>108.51644043785123</v>
      </c>
      <c r="R55">
        <f t="shared" si="34"/>
        <v>-0.31744447155693717</v>
      </c>
      <c r="S55">
        <f t="shared" si="31"/>
        <v>5.186054927843069</v>
      </c>
      <c r="T55">
        <f aca="true" t="shared" si="41" ref="T55:T86">A55+J55/5</f>
        <v>20.488478636841272</v>
      </c>
      <c r="U55">
        <v>180.3337</v>
      </c>
      <c r="V55">
        <f t="shared" si="18"/>
        <v>0.09627323967220747</v>
      </c>
      <c r="W55">
        <f t="shared" si="12"/>
        <v>10.387102411893633</v>
      </c>
      <c r="X55">
        <f t="shared" si="32"/>
        <v>19.7713718953558</v>
      </c>
      <c r="Y55">
        <f t="shared" si="19"/>
        <v>205</v>
      </c>
      <c r="Z55" s="2">
        <f t="shared" si="20"/>
        <v>198</v>
      </c>
      <c r="AA55" s="1">
        <f t="shared" si="23"/>
        <v>7</v>
      </c>
      <c r="AB55" s="1">
        <f t="shared" si="21"/>
        <v>87</v>
      </c>
      <c r="AC55" s="2">
        <v>4</v>
      </c>
      <c r="AD55">
        <v>0.05803</v>
      </c>
      <c r="AE55" s="2">
        <v>-0.29084</v>
      </c>
      <c r="AF55" s="2">
        <v>180.3337</v>
      </c>
      <c r="AG55">
        <f t="shared" si="22"/>
        <v>-0.027160609014941883</v>
      </c>
      <c r="AH55">
        <f t="shared" si="14"/>
        <v>-36.81802567276269</v>
      </c>
    </row>
    <row r="56" spans="1:34" ht="12.75">
      <c r="A56">
        <v>0.6</v>
      </c>
      <c r="B56">
        <v>0.0797</v>
      </c>
      <c r="C56">
        <v>-0.3444</v>
      </c>
      <c r="D56" s="1">
        <v>100</v>
      </c>
      <c r="E56">
        <f t="shared" si="35"/>
        <v>99.9203</v>
      </c>
      <c r="F56">
        <f t="shared" si="36"/>
        <v>-0.3444</v>
      </c>
      <c r="G56">
        <f t="shared" si="15"/>
        <v>206</v>
      </c>
      <c r="H56" s="1">
        <f t="shared" si="37"/>
        <v>58</v>
      </c>
      <c r="I56" s="1">
        <f t="shared" si="38"/>
        <v>184</v>
      </c>
      <c r="J56">
        <f t="shared" si="39"/>
        <v>99.9208935280805</v>
      </c>
      <c r="K56">
        <f t="shared" si="40"/>
        <v>180.19749782429608</v>
      </c>
      <c r="L56">
        <v>180.3953</v>
      </c>
      <c r="M56">
        <f aca="true" t="shared" si="42" ref="M56:M90">(C56-C55)/0.1</f>
        <v>-0.5356</v>
      </c>
      <c r="N56">
        <f aca="true" t="shared" si="43" ref="N56:N90">(B56-B55)/0.1</f>
        <v>0.21669999999999995</v>
      </c>
      <c r="O56" s="2">
        <f aca="true" t="shared" si="44" ref="O56:O90">SQRT(M56*M56+N56*N56)</f>
        <v>0.57777698984989</v>
      </c>
      <c r="P56">
        <f t="shared" si="33"/>
        <v>292.0229033121906</v>
      </c>
      <c r="Q56">
        <f t="shared" si="30"/>
        <v>111.8254054878945</v>
      </c>
      <c r="R56">
        <f t="shared" si="34"/>
        <v>-0.37164604287870884</v>
      </c>
      <c r="S56">
        <f t="shared" si="31"/>
        <v>5.2147285319440835</v>
      </c>
      <c r="T56">
        <f t="shared" si="41"/>
        <v>20.5841787056161</v>
      </c>
      <c r="U56">
        <v>180.3953</v>
      </c>
      <c r="V56">
        <f t="shared" si="18"/>
        <v>0.0957000687748284</v>
      </c>
      <c r="W56">
        <f t="shared" si="12"/>
        <v>10.449313284746834</v>
      </c>
      <c r="X56">
        <f t="shared" si="32"/>
        <v>19.76128383596401</v>
      </c>
      <c r="Y56">
        <f t="shared" si="19"/>
        <v>206</v>
      </c>
      <c r="Z56" s="2">
        <f aca="true" t="shared" si="45" ref="Z56:Z90">INT(10*X56+0.5)</f>
        <v>198</v>
      </c>
      <c r="AA56" s="1">
        <f t="shared" si="23"/>
        <v>8</v>
      </c>
      <c r="AB56" s="1">
        <f t="shared" si="21"/>
        <v>87</v>
      </c>
      <c r="AC56" s="2">
        <v>5</v>
      </c>
      <c r="AD56">
        <v>0.0797</v>
      </c>
      <c r="AE56" s="2">
        <v>-0.3444</v>
      </c>
      <c r="AF56" s="2">
        <v>180.3953</v>
      </c>
      <c r="AG56">
        <f aca="true" t="shared" si="46" ref="AG56:AG90">X56-X55</f>
        <v>-0.01008805939178714</v>
      </c>
      <c r="AH56">
        <f t="shared" si="14"/>
        <v>-99.12709284940539</v>
      </c>
    </row>
    <row r="57" spans="1:34" ht="12.75">
      <c r="A57">
        <v>0.7</v>
      </c>
      <c r="B57">
        <v>0.10416</v>
      </c>
      <c r="C57">
        <v>-0.39581</v>
      </c>
      <c r="D57" s="1">
        <v>100</v>
      </c>
      <c r="E57">
        <f t="shared" si="35"/>
        <v>99.89584</v>
      </c>
      <c r="F57">
        <f t="shared" si="36"/>
        <v>-0.39581</v>
      </c>
      <c r="G57">
        <f t="shared" si="15"/>
        <v>207</v>
      </c>
      <c r="H57" s="1">
        <f t="shared" si="37"/>
        <v>60</v>
      </c>
      <c r="I57" s="1">
        <f t="shared" si="38"/>
        <v>190</v>
      </c>
      <c r="J57">
        <f t="shared" si="39"/>
        <v>99.89662414146787</v>
      </c>
      <c r="K57">
        <f t="shared" si="40"/>
        <v>180.2270344222071</v>
      </c>
      <c r="L57">
        <v>180.4545</v>
      </c>
      <c r="M57">
        <f t="shared" si="42"/>
        <v>-0.5141000000000001</v>
      </c>
      <c r="N57">
        <f t="shared" si="43"/>
        <v>0.2446000000000001</v>
      </c>
      <c r="O57" s="2">
        <f t="shared" si="44"/>
        <v>0.5693223779195756</v>
      </c>
      <c r="P57">
        <f t="shared" si="33"/>
        <v>295.43955192643836</v>
      </c>
      <c r="Q57">
        <f t="shared" si="30"/>
        <v>115.21251750423124</v>
      </c>
      <c r="R57">
        <f t="shared" si="34"/>
        <v>-0.42584295546554546</v>
      </c>
      <c r="S57">
        <f t="shared" si="31"/>
        <v>5.242441924025944</v>
      </c>
      <c r="T57">
        <f t="shared" si="41"/>
        <v>20.679324828293574</v>
      </c>
      <c r="U57">
        <v>180.4545</v>
      </c>
      <c r="V57">
        <f aca="true" t="shared" si="47" ref="V57:V90">T57-T56</f>
        <v>0.09514612267747324</v>
      </c>
      <c r="W57">
        <f aca="true" t="shared" si="48" ref="W57:W90">1/V57</f>
        <v>10.510149776568452</v>
      </c>
      <c r="X57">
        <f t="shared" si="32"/>
        <v>19.755361144516417</v>
      </c>
      <c r="Y57">
        <f t="shared" si="19"/>
        <v>207</v>
      </c>
      <c r="Z57" s="2">
        <f t="shared" si="45"/>
        <v>198</v>
      </c>
      <c r="AA57" s="1">
        <f t="shared" si="23"/>
        <v>9</v>
      </c>
      <c r="AB57" s="1">
        <f t="shared" si="21"/>
        <v>87</v>
      </c>
      <c r="AC57" s="2">
        <v>6</v>
      </c>
      <c r="AD57">
        <v>0.10416</v>
      </c>
      <c r="AE57" s="2">
        <v>-0.39581</v>
      </c>
      <c r="AF57" s="2">
        <v>180.4545</v>
      </c>
      <c r="AG57">
        <f t="shared" si="46"/>
        <v>-0.005922691447594275</v>
      </c>
      <c r="AH57">
        <f aca="true" t="shared" si="49" ref="AH57:AH90">1/AG57</f>
        <v>-168.84215712540416</v>
      </c>
    </row>
    <row r="58" spans="1:34" ht="12.75">
      <c r="A58">
        <v>0.8</v>
      </c>
      <c r="B58">
        <v>0.1308</v>
      </c>
      <c r="C58">
        <v>-0.44496</v>
      </c>
      <c r="D58" s="1">
        <v>100</v>
      </c>
      <c r="E58">
        <f t="shared" si="35"/>
        <v>99.8692</v>
      </c>
      <c r="F58">
        <f t="shared" si="36"/>
        <v>-0.44496</v>
      </c>
      <c r="G58">
        <f t="shared" si="15"/>
        <v>208</v>
      </c>
      <c r="H58" s="1">
        <f t="shared" si="37"/>
        <v>63</v>
      </c>
      <c r="I58" s="1">
        <f t="shared" si="38"/>
        <v>194</v>
      </c>
      <c r="J58">
        <f t="shared" si="39"/>
        <v>99.87019123863537</v>
      </c>
      <c r="K58">
        <f t="shared" si="40"/>
        <v>180.2552943179178</v>
      </c>
      <c r="L58">
        <v>180.5112</v>
      </c>
      <c r="M58">
        <f t="shared" si="42"/>
        <v>-0.49150000000000027</v>
      </c>
      <c r="N58">
        <f t="shared" si="43"/>
        <v>0.26639999999999997</v>
      </c>
      <c r="O58" s="2">
        <f t="shared" si="44"/>
        <v>0.55905385250439</v>
      </c>
      <c r="P58">
        <f t="shared" si="33"/>
        <v>298.45379020223004</v>
      </c>
      <c r="Q58">
        <f t="shared" si="30"/>
        <v>118.19849588431225</v>
      </c>
      <c r="R58">
        <f t="shared" si="34"/>
        <v>-0.47239370859474006</v>
      </c>
      <c r="S58">
        <f t="shared" si="31"/>
        <v>5.264093522688726</v>
      </c>
      <c r="T58">
        <f t="shared" si="41"/>
        <v>20.774038247727074</v>
      </c>
      <c r="U58">
        <v>180.5112</v>
      </c>
      <c r="V58">
        <f t="shared" si="47"/>
        <v>0.09471341943349998</v>
      </c>
      <c r="W58">
        <f t="shared" si="48"/>
        <v>10.558165949251977</v>
      </c>
      <c r="X58">
        <f t="shared" si="32"/>
        <v>19.77196370242772</v>
      </c>
      <c r="Y58">
        <f t="shared" si="19"/>
        <v>208</v>
      </c>
      <c r="Z58" s="2">
        <f t="shared" si="45"/>
        <v>198</v>
      </c>
      <c r="AA58" s="1">
        <f t="shared" si="23"/>
        <v>10</v>
      </c>
      <c r="AB58" s="1">
        <f t="shared" si="21"/>
        <v>87</v>
      </c>
      <c r="AC58" s="2">
        <v>7</v>
      </c>
      <c r="AD58">
        <v>0.1308</v>
      </c>
      <c r="AE58" s="2">
        <v>-0.44496</v>
      </c>
      <c r="AF58" s="2">
        <v>180.5112</v>
      </c>
      <c r="AG58">
        <f t="shared" si="46"/>
        <v>0.01660255791130183</v>
      </c>
      <c r="AH58">
        <f t="shared" si="49"/>
        <v>60.231682692657365</v>
      </c>
    </row>
    <row r="59" spans="1:34" ht="12.75">
      <c r="A59">
        <v>0.9</v>
      </c>
      <c r="B59">
        <v>0.15935</v>
      </c>
      <c r="C59">
        <v>-0.49182</v>
      </c>
      <c r="D59" s="1">
        <v>100</v>
      </c>
      <c r="E59">
        <f t="shared" si="35"/>
        <v>99.84065</v>
      </c>
      <c r="F59">
        <f t="shared" si="36"/>
        <v>-0.49182</v>
      </c>
      <c r="G59">
        <f t="shared" si="15"/>
        <v>209</v>
      </c>
      <c r="H59" s="1">
        <f t="shared" si="37"/>
        <v>66</v>
      </c>
      <c r="I59" s="1">
        <f t="shared" si="38"/>
        <v>199</v>
      </c>
      <c r="J59">
        <f t="shared" si="39"/>
        <v>99.84186135752327</v>
      </c>
      <c r="K59">
        <f t="shared" si="40"/>
        <v>180.2822603624337</v>
      </c>
      <c r="L59">
        <v>180.5654</v>
      </c>
      <c r="M59">
        <f t="shared" si="42"/>
        <v>-0.4685999999999996</v>
      </c>
      <c r="N59">
        <f t="shared" si="43"/>
        <v>0.2854999999999999</v>
      </c>
      <c r="O59" s="2">
        <f t="shared" si="44"/>
        <v>0.5487223432666102</v>
      </c>
      <c r="P59">
        <f t="shared" si="33"/>
        <v>301.34802822928646</v>
      </c>
      <c r="Q59">
        <f t="shared" si="30"/>
        <v>121.06576786685275</v>
      </c>
      <c r="R59">
        <f t="shared" si="34"/>
        <v>-0.5158883292355587</v>
      </c>
      <c r="S59">
        <f t="shared" si="31"/>
        <v>5.283079452882032</v>
      </c>
      <c r="T59">
        <f t="shared" si="41"/>
        <v>20.868372271504654</v>
      </c>
      <c r="U59">
        <v>180.5654</v>
      </c>
      <c r="V59">
        <f t="shared" si="47"/>
        <v>0.09433402377758071</v>
      </c>
      <c r="W59">
        <f t="shared" si="48"/>
        <v>10.600629125688355</v>
      </c>
      <c r="X59">
        <f t="shared" si="32"/>
        <v>19.79842131809269</v>
      </c>
      <c r="Y59">
        <f t="shared" si="19"/>
        <v>209</v>
      </c>
      <c r="Z59" s="2">
        <f t="shared" si="45"/>
        <v>198</v>
      </c>
      <c r="AA59" s="1">
        <f t="shared" si="23"/>
        <v>11</v>
      </c>
      <c r="AB59" s="1">
        <f t="shared" si="21"/>
        <v>87</v>
      </c>
      <c r="AC59" s="2">
        <v>8</v>
      </c>
      <c r="AD59">
        <v>0.15935</v>
      </c>
      <c r="AE59" s="2">
        <v>-0.49182</v>
      </c>
      <c r="AF59" s="2">
        <v>180.5654</v>
      </c>
      <c r="AG59">
        <f t="shared" si="46"/>
        <v>0.02645761566497029</v>
      </c>
      <c r="AH59">
        <f t="shared" si="49"/>
        <v>37.796300795312916</v>
      </c>
    </row>
    <row r="60" spans="1:34" ht="12.75">
      <c r="A60">
        <v>1</v>
      </c>
      <c r="B60">
        <v>0.18948</v>
      </c>
      <c r="C60">
        <v>-0.53637</v>
      </c>
      <c r="D60" s="1">
        <v>100</v>
      </c>
      <c r="E60">
        <f t="shared" si="35"/>
        <v>99.81052</v>
      </c>
      <c r="F60">
        <f t="shared" si="36"/>
        <v>-0.53637</v>
      </c>
      <c r="G60">
        <f t="shared" si="15"/>
        <v>210</v>
      </c>
      <c r="H60" s="1">
        <f t="shared" si="37"/>
        <v>69</v>
      </c>
      <c r="I60" s="1">
        <f t="shared" si="38"/>
        <v>204</v>
      </c>
      <c r="J60">
        <f t="shared" si="39"/>
        <v>99.81196118425537</v>
      </c>
      <c r="K60">
        <f t="shared" si="40"/>
        <v>180.30792049929565</v>
      </c>
      <c r="L60">
        <v>180.617</v>
      </c>
      <c r="M60">
        <f t="shared" si="42"/>
        <v>-0.44550000000000034</v>
      </c>
      <c r="N60">
        <f t="shared" si="43"/>
        <v>0.3013000000000002</v>
      </c>
      <c r="O60" s="2">
        <f t="shared" si="44"/>
        <v>0.5378214759564742</v>
      </c>
      <c r="P60">
        <f t="shared" si="33"/>
        <v>304.06710634034863</v>
      </c>
      <c r="Q60">
        <f t="shared" si="30"/>
        <v>123.75918584105298</v>
      </c>
      <c r="R60">
        <f t="shared" si="34"/>
        <v>-0.5555712523124147</v>
      </c>
      <c r="S60">
        <f t="shared" si="31"/>
        <v>5.29879815091765</v>
      </c>
      <c r="T60">
        <f t="shared" si="41"/>
        <v>20.962392236851073</v>
      </c>
      <c r="U60">
        <v>180.617</v>
      </c>
      <c r="V60">
        <f t="shared" si="47"/>
        <v>0.0940199653464191</v>
      </c>
      <c r="W60">
        <f t="shared" si="48"/>
        <v>10.636038806390463</v>
      </c>
      <c r="X60">
        <f t="shared" si="32"/>
        <v>19.83671699533787</v>
      </c>
      <c r="Y60">
        <f t="shared" si="19"/>
        <v>210</v>
      </c>
      <c r="Z60" s="2">
        <f t="shared" si="45"/>
        <v>198</v>
      </c>
      <c r="AA60" s="1">
        <f t="shared" si="23"/>
        <v>12</v>
      </c>
      <c r="AB60" s="1">
        <f t="shared" si="21"/>
        <v>87</v>
      </c>
      <c r="AC60" s="2">
        <v>9</v>
      </c>
      <c r="AD60">
        <v>0.18948</v>
      </c>
      <c r="AE60" s="2">
        <v>-0.53637</v>
      </c>
      <c r="AF60" s="2">
        <v>180.617</v>
      </c>
      <c r="AG60">
        <f t="shared" si="46"/>
        <v>0.03829567724518057</v>
      </c>
      <c r="AH60">
        <f t="shared" si="49"/>
        <v>26.112607791153447</v>
      </c>
    </row>
    <row r="61" spans="1:34" ht="12.75">
      <c r="A61">
        <v>1.1</v>
      </c>
      <c r="B61">
        <v>0.22093</v>
      </c>
      <c r="C61">
        <v>-0.57867</v>
      </c>
      <c r="D61" s="1">
        <v>100</v>
      </c>
      <c r="E61">
        <f t="shared" si="35"/>
        <v>99.77907</v>
      </c>
      <c r="F61">
        <f t="shared" si="36"/>
        <v>-0.57867</v>
      </c>
      <c r="G61">
        <f t="shared" si="15"/>
        <v>211</v>
      </c>
      <c r="H61" s="1">
        <f t="shared" si="37"/>
        <v>72</v>
      </c>
      <c r="I61" s="1">
        <f t="shared" si="38"/>
        <v>208</v>
      </c>
      <c r="J61">
        <f t="shared" si="39"/>
        <v>99.78074798794505</v>
      </c>
      <c r="K61">
        <f t="shared" si="40"/>
        <v>180.3323083614689</v>
      </c>
      <c r="L61">
        <v>180.6661</v>
      </c>
      <c r="M61">
        <f t="shared" si="42"/>
        <v>-0.42300000000000004</v>
      </c>
      <c r="N61">
        <f t="shared" si="43"/>
        <v>0.3144999999999998</v>
      </c>
      <c r="O61" s="2">
        <f t="shared" si="44"/>
        <v>0.5271045911391778</v>
      </c>
      <c r="P61">
        <f t="shared" si="33"/>
        <v>306.6268277421437</v>
      </c>
      <c r="Q61">
        <f t="shared" si="30"/>
        <v>126.29451938067479</v>
      </c>
      <c r="R61">
        <f t="shared" si="34"/>
        <v>-0.5918052204118646</v>
      </c>
      <c r="S61">
        <f t="shared" si="31"/>
        <v>5.311943248739227</v>
      </c>
      <c r="T61">
        <f t="shared" si="41"/>
        <v>21.056149597589013</v>
      </c>
      <c r="U61">
        <v>180.6661</v>
      </c>
      <c r="V61">
        <f t="shared" si="47"/>
        <v>0.09375736073793917</v>
      </c>
      <c r="W61">
        <f t="shared" si="48"/>
        <v>10.665829244010997</v>
      </c>
      <c r="X61">
        <f t="shared" si="32"/>
        <v>19.884227036240965</v>
      </c>
      <c r="Y61">
        <f t="shared" si="19"/>
        <v>211</v>
      </c>
      <c r="Z61" s="2">
        <f t="shared" si="45"/>
        <v>199</v>
      </c>
      <c r="AA61" s="1">
        <f t="shared" si="23"/>
        <v>12</v>
      </c>
      <c r="AB61" s="1">
        <f t="shared" si="21"/>
        <v>90</v>
      </c>
      <c r="AC61" s="2">
        <v>4</v>
      </c>
      <c r="AD61">
        <v>0.22093</v>
      </c>
      <c r="AE61" s="2">
        <v>-0.57867</v>
      </c>
      <c r="AF61" s="2">
        <v>180.6661</v>
      </c>
      <c r="AG61">
        <f t="shared" si="46"/>
        <v>0.047510040903095074</v>
      </c>
      <c r="AH61">
        <f t="shared" si="49"/>
        <v>21.048182257718373</v>
      </c>
    </row>
    <row r="62" spans="1:34" ht="12.75">
      <c r="A62">
        <v>1.2</v>
      </c>
      <c r="B62">
        <v>0.25342</v>
      </c>
      <c r="C62">
        <v>-0.61879</v>
      </c>
      <c r="D62" s="1">
        <v>100</v>
      </c>
      <c r="E62">
        <f t="shared" si="35"/>
        <v>99.74658</v>
      </c>
      <c r="F62">
        <f t="shared" si="36"/>
        <v>-0.61879</v>
      </c>
      <c r="G62">
        <f t="shared" si="15"/>
        <v>212</v>
      </c>
      <c r="H62" s="1">
        <f t="shared" si="37"/>
        <v>75</v>
      </c>
      <c r="I62" s="1">
        <f t="shared" si="38"/>
        <v>212</v>
      </c>
      <c r="J62">
        <f t="shared" si="39"/>
        <v>99.74849935092006</v>
      </c>
      <c r="K62">
        <f t="shared" si="40"/>
        <v>180.35546293578736</v>
      </c>
      <c r="L62">
        <v>180.7127</v>
      </c>
      <c r="M62">
        <f t="shared" si="42"/>
        <v>-0.40119999999999933</v>
      </c>
      <c r="N62">
        <f t="shared" si="43"/>
        <v>0.3248999999999999</v>
      </c>
      <c r="O62" s="2">
        <f t="shared" si="44"/>
        <v>0.5162571549140984</v>
      </c>
      <c r="P62">
        <f t="shared" si="33"/>
        <v>308.99750656947083</v>
      </c>
      <c r="Q62">
        <f t="shared" si="30"/>
        <v>128.64204363368347</v>
      </c>
      <c r="R62">
        <f t="shared" si="34"/>
        <v>-0.6243237320255624</v>
      </c>
      <c r="S62">
        <f t="shared" si="31"/>
        <v>5.322311593640869</v>
      </c>
      <c r="T62">
        <f t="shared" si="41"/>
        <v>21.149699870184012</v>
      </c>
      <c r="U62">
        <v>180.7127</v>
      </c>
      <c r="V62">
        <f t="shared" si="47"/>
        <v>0.09355027259499948</v>
      </c>
      <c r="W62">
        <f t="shared" si="48"/>
        <v>10.689439723272946</v>
      </c>
      <c r="X62">
        <f t="shared" si="32"/>
        <v>19.941574520007467</v>
      </c>
      <c r="Y62">
        <f t="shared" si="19"/>
        <v>212</v>
      </c>
      <c r="Z62" s="2">
        <f t="shared" si="45"/>
        <v>199</v>
      </c>
      <c r="AA62" s="1">
        <f t="shared" si="23"/>
        <v>13</v>
      </c>
      <c r="AB62" s="1">
        <f t="shared" si="21"/>
        <v>90</v>
      </c>
      <c r="AC62" s="2">
        <v>5</v>
      </c>
      <c r="AD62">
        <v>0.25342</v>
      </c>
      <c r="AE62" s="2">
        <v>-0.61879</v>
      </c>
      <c r="AF62" s="2">
        <v>180.7127</v>
      </c>
      <c r="AG62">
        <f t="shared" si="46"/>
        <v>0.05734748376650245</v>
      </c>
      <c r="AH62">
        <f t="shared" si="49"/>
        <v>17.437556703823777</v>
      </c>
    </row>
    <row r="63" spans="1:34" ht="12.75">
      <c r="A63">
        <v>1.3</v>
      </c>
      <c r="B63">
        <v>0.28675</v>
      </c>
      <c r="C63">
        <v>-0.65682</v>
      </c>
      <c r="D63" s="1">
        <v>100</v>
      </c>
      <c r="E63">
        <f t="shared" si="35"/>
        <v>99.71325</v>
      </c>
      <c r="F63">
        <f t="shared" si="36"/>
        <v>-0.65682</v>
      </c>
      <c r="G63">
        <f t="shared" si="15"/>
        <v>213</v>
      </c>
      <c r="H63" s="1">
        <f t="shared" si="37"/>
        <v>79</v>
      </c>
      <c r="I63" s="1">
        <f t="shared" si="38"/>
        <v>216</v>
      </c>
      <c r="J63">
        <f t="shared" si="39"/>
        <v>99.7154132422611</v>
      </c>
      <c r="K63">
        <f t="shared" si="40"/>
        <v>180.3774347108191</v>
      </c>
      <c r="L63">
        <v>180.757</v>
      </c>
      <c r="M63">
        <f t="shared" si="42"/>
        <v>-0.3803000000000001</v>
      </c>
      <c r="N63">
        <f t="shared" si="43"/>
        <v>0.33330000000000026</v>
      </c>
      <c r="O63" s="2">
        <f t="shared" si="44"/>
        <v>0.5056846645885164</v>
      </c>
      <c r="P63">
        <f t="shared" si="33"/>
        <v>311.22816517940566</v>
      </c>
      <c r="Q63">
        <f t="shared" si="30"/>
        <v>130.85073046858656</v>
      </c>
      <c r="R63">
        <f t="shared" si="34"/>
        <v>-0.6539633527246662</v>
      </c>
      <c r="S63">
        <f t="shared" si="31"/>
        <v>5.330699238675755</v>
      </c>
      <c r="T63">
        <f t="shared" si="41"/>
        <v>21.243082648452223</v>
      </c>
      <c r="U63">
        <v>180.757</v>
      </c>
      <c r="V63">
        <f t="shared" si="47"/>
        <v>0.09338277826821084</v>
      </c>
      <c r="W63">
        <f t="shared" si="48"/>
        <v>10.708612642984706</v>
      </c>
      <c r="X63">
        <f t="shared" si="32"/>
        <v>20.005878680754886</v>
      </c>
      <c r="Y63">
        <f t="shared" si="19"/>
        <v>213</v>
      </c>
      <c r="Z63" s="2">
        <f t="shared" si="45"/>
        <v>200</v>
      </c>
      <c r="AA63" s="1">
        <f t="shared" si="23"/>
        <v>13</v>
      </c>
      <c r="AB63" s="1">
        <f t="shared" si="21"/>
        <v>93</v>
      </c>
      <c r="AC63" s="2">
        <v>2</v>
      </c>
      <c r="AD63">
        <v>0.28675</v>
      </c>
      <c r="AE63" s="2">
        <v>-0.65682</v>
      </c>
      <c r="AF63" s="2">
        <v>180.757</v>
      </c>
      <c r="AG63">
        <f t="shared" si="46"/>
        <v>0.06430416074741885</v>
      </c>
      <c r="AH63">
        <f t="shared" si="49"/>
        <v>15.551093247727982</v>
      </c>
    </row>
    <row r="64" spans="1:34" ht="12.75">
      <c r="A64">
        <v>1.4</v>
      </c>
      <c r="B64">
        <v>0.32072</v>
      </c>
      <c r="C64">
        <v>-0.69285</v>
      </c>
      <c r="D64" s="1">
        <v>100</v>
      </c>
      <c r="E64">
        <f t="shared" si="35"/>
        <v>99.67928</v>
      </c>
      <c r="F64">
        <f t="shared" si="36"/>
        <v>-0.69285</v>
      </c>
      <c r="G64">
        <f t="shared" si="15"/>
        <v>214</v>
      </c>
      <c r="H64" s="1">
        <f t="shared" si="37"/>
        <v>82</v>
      </c>
      <c r="I64" s="1">
        <f t="shared" si="38"/>
        <v>219</v>
      </c>
      <c r="J64">
        <f t="shared" si="39"/>
        <v>99.68168789923705</v>
      </c>
      <c r="K64">
        <f t="shared" si="40"/>
        <v>180.39827400102348</v>
      </c>
      <c r="L64">
        <v>180.7991</v>
      </c>
      <c r="M64">
        <f t="shared" si="42"/>
        <v>-0.36030000000000006</v>
      </c>
      <c r="N64">
        <f t="shared" si="43"/>
        <v>0.3397</v>
      </c>
      <c r="O64" s="2">
        <f t="shared" si="44"/>
        <v>0.4951890346120359</v>
      </c>
      <c r="P64">
        <f t="shared" si="33"/>
        <v>313.3109146308487</v>
      </c>
      <c r="Q64">
        <f t="shared" si="30"/>
        <v>132.9126406298252</v>
      </c>
      <c r="R64">
        <f t="shared" si="34"/>
        <v>-0.6807573166732509</v>
      </c>
      <c r="S64">
        <f t="shared" si="31"/>
        <v>5.337103558448507</v>
      </c>
      <c r="T64">
        <f t="shared" si="41"/>
        <v>21.33633757984741</v>
      </c>
      <c r="U64">
        <v>180.7991</v>
      </c>
      <c r="V64">
        <f t="shared" si="47"/>
        <v>0.0932549313951867</v>
      </c>
      <c r="W64">
        <f t="shared" si="48"/>
        <v>10.723293503507037</v>
      </c>
      <c r="X64">
        <f t="shared" si="32"/>
        <v>20.077113308293093</v>
      </c>
      <c r="Y64">
        <f t="shared" si="19"/>
        <v>214</v>
      </c>
      <c r="Z64" s="2">
        <f t="shared" si="45"/>
        <v>201</v>
      </c>
      <c r="AA64" s="1">
        <f t="shared" si="23"/>
        <v>13</v>
      </c>
      <c r="AB64" s="1">
        <f t="shared" si="21"/>
        <v>96</v>
      </c>
      <c r="AC64" s="2">
        <v>2</v>
      </c>
      <c r="AD64" s="4">
        <v>0.32072</v>
      </c>
      <c r="AE64" s="2">
        <v>-0.69285</v>
      </c>
      <c r="AF64" s="2">
        <v>180.7991</v>
      </c>
      <c r="AG64">
        <f t="shared" si="46"/>
        <v>0.07123462753820675</v>
      </c>
      <c r="AH64">
        <f t="shared" si="49"/>
        <v>14.038116496975423</v>
      </c>
    </row>
    <row r="65" spans="1:34" ht="12.75">
      <c r="A65">
        <v>1.5</v>
      </c>
      <c r="B65">
        <v>0.35519</v>
      </c>
      <c r="C65">
        <v>-0.727</v>
      </c>
      <c r="D65" s="1">
        <v>100</v>
      </c>
      <c r="E65">
        <f t="shared" si="35"/>
        <v>99.64481</v>
      </c>
      <c r="F65">
        <f t="shared" si="36"/>
        <v>-0.727</v>
      </c>
      <c r="G65">
        <f t="shared" si="15"/>
        <v>215</v>
      </c>
      <c r="H65" s="1">
        <f t="shared" si="37"/>
        <v>86</v>
      </c>
      <c r="I65" s="1">
        <f t="shared" si="38"/>
        <v>223</v>
      </c>
      <c r="J65">
        <f t="shared" si="39"/>
        <v>99.64746202957755</v>
      </c>
      <c r="K65">
        <f t="shared" si="40"/>
        <v>180.41804847520618</v>
      </c>
      <c r="L65">
        <v>180.839</v>
      </c>
      <c r="M65">
        <f t="shared" si="42"/>
        <v>-0.34150000000000014</v>
      </c>
      <c r="N65">
        <f t="shared" si="43"/>
        <v>0.3447</v>
      </c>
      <c r="O65" s="2">
        <f t="shared" si="44"/>
        <v>0.4852219492149959</v>
      </c>
      <c r="P65">
        <f t="shared" si="33"/>
        <v>315.26389402608055</v>
      </c>
      <c r="Q65">
        <f t="shared" si="30"/>
        <v>134.84584555087437</v>
      </c>
      <c r="R65">
        <f t="shared" si="34"/>
        <v>-0.7050788348494234</v>
      </c>
      <c r="S65">
        <f t="shared" si="31"/>
        <v>5.342119726595875</v>
      </c>
      <c r="T65">
        <f t="shared" si="41"/>
        <v>21.42949240591551</v>
      </c>
      <c r="U65">
        <v>180.839</v>
      </c>
      <c r="V65">
        <f t="shared" si="47"/>
        <v>0.09315482606810122</v>
      </c>
      <c r="W65">
        <f t="shared" si="48"/>
        <v>10.73481688719966</v>
      </c>
      <c r="X65">
        <f t="shared" si="32"/>
        <v>20.153168990855857</v>
      </c>
      <c r="Y65">
        <f t="shared" si="19"/>
        <v>215</v>
      </c>
      <c r="Z65" s="2">
        <f t="shared" si="45"/>
        <v>202</v>
      </c>
      <c r="AA65" s="1">
        <f t="shared" si="23"/>
        <v>13</v>
      </c>
      <c r="AB65" s="1">
        <f t="shared" si="21"/>
        <v>99</v>
      </c>
      <c r="AC65" s="2">
        <v>5</v>
      </c>
      <c r="AD65" s="2">
        <v>0.35519</v>
      </c>
      <c r="AE65" s="2">
        <v>-0.727</v>
      </c>
      <c r="AF65" s="2">
        <v>180.839</v>
      </c>
      <c r="AG65">
        <f t="shared" si="46"/>
        <v>0.07605568256276385</v>
      </c>
      <c r="AH65">
        <f t="shared" si="49"/>
        <v>13.148261461919883</v>
      </c>
    </row>
    <row r="66" spans="1:34" ht="12.75">
      <c r="A66">
        <v>1.6</v>
      </c>
      <c r="B66">
        <v>0.39001</v>
      </c>
      <c r="C66">
        <v>-0.75935</v>
      </c>
      <c r="D66" s="1">
        <v>100</v>
      </c>
      <c r="E66">
        <f t="shared" si="35"/>
        <v>99.60999</v>
      </c>
      <c r="F66">
        <f t="shared" si="36"/>
        <v>-0.75935</v>
      </c>
      <c r="G66">
        <f t="shared" si="15"/>
        <v>216</v>
      </c>
      <c r="H66" s="1">
        <f t="shared" si="37"/>
        <v>89</v>
      </c>
      <c r="I66" s="1">
        <f t="shared" si="38"/>
        <v>226</v>
      </c>
      <c r="J66">
        <f t="shared" si="39"/>
        <v>99.61288430831927</v>
      </c>
      <c r="K66">
        <f t="shared" si="40"/>
        <v>180.43680269592468</v>
      </c>
      <c r="L66">
        <v>180.877</v>
      </c>
      <c r="M66">
        <f t="shared" si="42"/>
        <v>-0.3234999999999999</v>
      </c>
      <c r="N66">
        <f t="shared" si="43"/>
        <v>0.3482000000000002</v>
      </c>
      <c r="O66" s="2">
        <f t="shared" si="44"/>
        <v>0.4752846410310353</v>
      </c>
      <c r="P66">
        <f t="shared" si="33"/>
        <v>317.10279300318706</v>
      </c>
      <c r="Q66">
        <f t="shared" si="30"/>
        <v>136.66599030726238</v>
      </c>
      <c r="R66">
        <f t="shared" si="34"/>
        <v>-0.7272449624767606</v>
      </c>
      <c r="S66">
        <f t="shared" si="31"/>
        <v>5.345648360932396</v>
      </c>
      <c r="T66">
        <f t="shared" si="41"/>
        <v>21.522576861663854</v>
      </c>
      <c r="U66">
        <v>180.877</v>
      </c>
      <c r="V66">
        <f t="shared" si="47"/>
        <v>0.09308445574834323</v>
      </c>
      <c r="W66">
        <f t="shared" si="48"/>
        <v>10.742932232461364</v>
      </c>
      <c r="X66">
        <f t="shared" si="32"/>
        <v>20.23438774542676</v>
      </c>
      <c r="Y66">
        <f t="shared" si="19"/>
        <v>216</v>
      </c>
      <c r="Z66" s="2">
        <f t="shared" si="45"/>
        <v>202</v>
      </c>
      <c r="AA66" s="1">
        <f t="shared" si="23"/>
        <v>14</v>
      </c>
      <c r="AB66" s="1">
        <f t="shared" si="21"/>
        <v>99</v>
      </c>
      <c r="AC66" s="2">
        <v>6</v>
      </c>
      <c r="AD66">
        <v>0.39001</v>
      </c>
      <c r="AE66" s="2">
        <v>-0.75935</v>
      </c>
      <c r="AF66" s="2">
        <v>180.877</v>
      </c>
      <c r="AG66">
        <f t="shared" si="46"/>
        <v>0.08121875457090155</v>
      </c>
      <c r="AH66">
        <f t="shared" si="49"/>
        <v>12.312427163938223</v>
      </c>
    </row>
    <row r="67" spans="1:34" ht="12.75">
      <c r="A67">
        <v>1.7</v>
      </c>
      <c r="B67">
        <v>0.42507</v>
      </c>
      <c r="C67">
        <v>-0.79003</v>
      </c>
      <c r="D67" s="1">
        <v>100</v>
      </c>
      <c r="E67">
        <f t="shared" si="35"/>
        <v>99.57493</v>
      </c>
      <c r="F67">
        <f t="shared" si="36"/>
        <v>-0.79003</v>
      </c>
      <c r="G67">
        <f t="shared" si="15"/>
        <v>217</v>
      </c>
      <c r="H67" s="1">
        <f t="shared" si="37"/>
        <v>93</v>
      </c>
      <c r="I67" s="1">
        <f t="shared" si="38"/>
        <v>229</v>
      </c>
      <c r="J67">
        <f t="shared" si="39"/>
        <v>99.57806400962914</v>
      </c>
      <c r="K67">
        <f t="shared" si="40"/>
        <v>180.45461010282443</v>
      </c>
      <c r="L67">
        <v>180.9131</v>
      </c>
      <c r="M67">
        <f t="shared" si="42"/>
        <v>-0.3068000000000004</v>
      </c>
      <c r="N67">
        <f t="shared" si="43"/>
        <v>0.3505999999999998</v>
      </c>
      <c r="O67" s="2">
        <f t="shared" si="44"/>
        <v>0.46588260323819786</v>
      </c>
      <c r="P67">
        <f t="shared" si="33"/>
        <v>318.8087269921207</v>
      </c>
      <c r="Q67">
        <f t="shared" si="30"/>
        <v>138.35411688929625</v>
      </c>
      <c r="R67">
        <f t="shared" si="34"/>
        <v>-0.7471479671622039</v>
      </c>
      <c r="S67">
        <f t="shared" si="31"/>
        <v>5.348083239945655</v>
      </c>
      <c r="T67">
        <f t="shared" si="41"/>
        <v>21.615612801925828</v>
      </c>
      <c r="U67">
        <v>180.9131</v>
      </c>
      <c r="V67">
        <f t="shared" si="47"/>
        <v>0.0930359402619736</v>
      </c>
      <c r="W67">
        <f t="shared" si="48"/>
        <v>10.748534353328056</v>
      </c>
      <c r="X67">
        <f t="shared" si="32"/>
        <v>20.31939306887845</v>
      </c>
      <c r="Y67">
        <f t="shared" si="19"/>
        <v>217</v>
      </c>
      <c r="Z67" s="2">
        <f t="shared" si="45"/>
        <v>203</v>
      </c>
      <c r="AA67" s="1">
        <f t="shared" si="23"/>
        <v>14</v>
      </c>
      <c r="AB67" s="1">
        <f t="shared" si="21"/>
        <v>102</v>
      </c>
      <c r="AC67" s="2">
        <v>5</v>
      </c>
      <c r="AD67">
        <v>0.42507</v>
      </c>
      <c r="AE67" s="2">
        <v>-0.79003</v>
      </c>
      <c r="AF67" s="2">
        <v>180.9131</v>
      </c>
      <c r="AG67">
        <f t="shared" si="46"/>
        <v>0.08500532345169276</v>
      </c>
      <c r="AH67">
        <f t="shared" si="49"/>
        <v>11.763969118572732</v>
      </c>
    </row>
    <row r="68" spans="1:34" ht="12.75">
      <c r="A68">
        <v>1.8</v>
      </c>
      <c r="B68">
        <v>0.46029</v>
      </c>
      <c r="C68">
        <v>-0.81912</v>
      </c>
      <c r="D68" s="1">
        <v>100</v>
      </c>
      <c r="E68">
        <f t="shared" si="35"/>
        <v>99.53971</v>
      </c>
      <c r="F68">
        <f t="shared" si="36"/>
        <v>-0.81912</v>
      </c>
      <c r="G68">
        <f t="shared" si="15"/>
        <v>218</v>
      </c>
      <c r="H68" s="1">
        <f t="shared" si="37"/>
        <v>96</v>
      </c>
      <c r="I68" s="1">
        <f t="shared" si="38"/>
        <v>232</v>
      </c>
      <c r="J68">
        <f t="shared" si="39"/>
        <v>99.54308024397528</v>
      </c>
      <c r="K68">
        <f t="shared" si="40"/>
        <v>180.4715155045794</v>
      </c>
      <c r="L68">
        <v>180.9473</v>
      </c>
      <c r="M68">
        <f t="shared" si="42"/>
        <v>-0.2908999999999995</v>
      </c>
      <c r="N68">
        <f t="shared" si="43"/>
        <v>0.35219999999999974</v>
      </c>
      <c r="O68" s="2">
        <f t="shared" si="44"/>
        <v>0.45680154334240103</v>
      </c>
      <c r="P68">
        <f t="shared" si="33"/>
        <v>320.4420431492608</v>
      </c>
      <c r="Q68">
        <f t="shared" si="30"/>
        <v>139.97052764468143</v>
      </c>
      <c r="R68">
        <f t="shared" si="34"/>
        <v>-0.7655979535627577</v>
      </c>
      <c r="S68">
        <f t="shared" si="31"/>
        <v>5.349726326767252</v>
      </c>
      <c r="T68">
        <f t="shared" si="41"/>
        <v>21.708616048795058</v>
      </c>
      <c r="U68">
        <v>180.9473</v>
      </c>
      <c r="V68">
        <f t="shared" si="47"/>
        <v>0.09300324686923034</v>
      </c>
      <c r="W68">
        <f t="shared" si="48"/>
        <v>10.752312781144903</v>
      </c>
      <c r="X68">
        <f t="shared" si="32"/>
        <v>20.40713505023863</v>
      </c>
      <c r="Y68">
        <f t="shared" si="19"/>
        <v>218</v>
      </c>
      <c r="Z68" s="2">
        <f t="shared" si="45"/>
        <v>204</v>
      </c>
      <c r="AA68" s="1">
        <f t="shared" si="23"/>
        <v>14</v>
      </c>
      <c r="AB68" s="1">
        <f t="shared" si="21"/>
        <v>105</v>
      </c>
      <c r="AC68" s="2">
        <v>6</v>
      </c>
      <c r="AD68">
        <v>0.46029</v>
      </c>
      <c r="AE68" s="2">
        <v>-0.81912</v>
      </c>
      <c r="AF68" s="2">
        <v>180.9473</v>
      </c>
      <c r="AG68">
        <f t="shared" si="46"/>
        <v>0.0877419813601783</v>
      </c>
      <c r="AH68">
        <f t="shared" si="49"/>
        <v>11.39705286452364</v>
      </c>
    </row>
    <row r="69" spans="1:34" ht="12.75">
      <c r="A69">
        <v>1.9</v>
      </c>
      <c r="B69">
        <v>0.49557</v>
      </c>
      <c r="C69">
        <v>-0.84673</v>
      </c>
      <c r="D69" s="1">
        <v>100</v>
      </c>
      <c r="E69">
        <f t="shared" si="35"/>
        <v>99.50443</v>
      </c>
      <c r="F69">
        <f t="shared" si="36"/>
        <v>-0.84673</v>
      </c>
      <c r="G69">
        <f t="shared" si="15"/>
        <v>219</v>
      </c>
      <c r="H69" s="1">
        <f t="shared" si="37"/>
        <v>100</v>
      </c>
      <c r="I69" s="1">
        <f t="shared" si="38"/>
        <v>235</v>
      </c>
      <c r="J69">
        <f t="shared" si="39"/>
        <v>99.50803254671354</v>
      </c>
      <c r="K69">
        <f t="shared" si="40"/>
        <v>180.48758088438345</v>
      </c>
      <c r="L69">
        <v>180.98</v>
      </c>
      <c r="M69">
        <f t="shared" si="42"/>
        <v>-0.27610000000000023</v>
      </c>
      <c r="N69">
        <f t="shared" si="43"/>
        <v>0.35280000000000034</v>
      </c>
      <c r="O69" s="2">
        <f t="shared" si="44"/>
        <v>0.4479944754123653</v>
      </c>
      <c r="P69">
        <f t="shared" si="33"/>
        <v>321.95059280280486</v>
      </c>
      <c r="Q69">
        <f t="shared" si="30"/>
        <v>141.46301191842142</v>
      </c>
      <c r="R69">
        <f t="shared" si="34"/>
        <v>-0.7820928079255975</v>
      </c>
      <c r="S69">
        <f t="shared" si="31"/>
        <v>5.3503732572104115</v>
      </c>
      <c r="T69">
        <f t="shared" si="41"/>
        <v>21.801606509342704</v>
      </c>
      <c r="U69">
        <v>180.98</v>
      </c>
      <c r="V69">
        <f t="shared" si="47"/>
        <v>0.09299046054764659</v>
      </c>
      <c r="W69">
        <f t="shared" si="48"/>
        <v>10.753791239560734</v>
      </c>
      <c r="X69">
        <f t="shared" si="32"/>
        <v>20.498334688633523</v>
      </c>
      <c r="Y69">
        <f t="shared" si="19"/>
        <v>219</v>
      </c>
      <c r="Z69" s="2">
        <f t="shared" si="45"/>
        <v>205</v>
      </c>
      <c r="AA69" s="1">
        <f t="shared" si="23"/>
        <v>14</v>
      </c>
      <c r="AB69" s="1">
        <f t="shared" si="21"/>
        <v>108</v>
      </c>
      <c r="AC69" s="2">
        <v>1</v>
      </c>
      <c r="AD69">
        <v>0.49557</v>
      </c>
      <c r="AE69" s="2">
        <v>-0.84673</v>
      </c>
      <c r="AF69" s="2">
        <v>180.98</v>
      </c>
      <c r="AG69">
        <f t="shared" si="46"/>
        <v>0.09119963839489387</v>
      </c>
      <c r="AH69">
        <f t="shared" si="49"/>
        <v>10.9649557564034</v>
      </c>
    </row>
    <row r="70" spans="1:34" ht="12.75">
      <c r="A70">
        <v>2</v>
      </c>
      <c r="B70">
        <v>0.53087</v>
      </c>
      <c r="C70">
        <v>-0.87295</v>
      </c>
      <c r="D70" s="1">
        <v>100</v>
      </c>
      <c r="E70">
        <f t="shared" si="35"/>
        <v>99.46913</v>
      </c>
      <c r="F70">
        <f t="shared" si="36"/>
        <v>-0.87295</v>
      </c>
      <c r="G70">
        <f t="shared" si="15"/>
        <v>220</v>
      </c>
      <c r="H70" s="1">
        <f t="shared" si="37"/>
        <v>103</v>
      </c>
      <c r="I70" s="1">
        <f t="shared" si="38"/>
        <v>237</v>
      </c>
      <c r="J70">
        <f t="shared" si="39"/>
        <v>99.47296046996591</v>
      </c>
      <c r="K70">
        <f t="shared" si="40"/>
        <v>180.50285702591842</v>
      </c>
      <c r="L70">
        <v>181.011</v>
      </c>
      <c r="M70">
        <f t="shared" si="42"/>
        <v>-0.2622000000000002</v>
      </c>
      <c r="N70">
        <f t="shared" si="43"/>
        <v>0.3529999999999994</v>
      </c>
      <c r="O70" s="2">
        <f t="shared" si="44"/>
        <v>0.4397247320767843</v>
      </c>
      <c r="P70">
        <f t="shared" si="33"/>
        <v>323.3932173616665</v>
      </c>
      <c r="Q70">
        <f t="shared" si="30"/>
        <v>142.89036033574806</v>
      </c>
      <c r="R70">
        <f t="shared" si="34"/>
        <v>-0.7973715894140664</v>
      </c>
      <c r="S70">
        <f t="shared" si="31"/>
        <v>5.35062400852074</v>
      </c>
      <c r="T70">
        <f t="shared" si="41"/>
        <v>21.894592093993182</v>
      </c>
      <c r="U70">
        <v>181.011</v>
      </c>
      <c r="V70">
        <f t="shared" si="47"/>
        <v>0.0929855846504779</v>
      </c>
      <c r="W70">
        <f t="shared" si="48"/>
        <v>10.75435513750744</v>
      </c>
      <c r="X70">
        <f t="shared" si="32"/>
        <v>20.590908333599522</v>
      </c>
      <c r="Y70">
        <f t="shared" si="19"/>
        <v>220</v>
      </c>
      <c r="Z70" s="2">
        <f t="shared" si="45"/>
        <v>206</v>
      </c>
      <c r="AA70" s="1">
        <f t="shared" si="23"/>
        <v>14</v>
      </c>
      <c r="AB70" s="1">
        <f t="shared" si="21"/>
        <v>111</v>
      </c>
      <c r="AC70" s="2">
        <v>1</v>
      </c>
      <c r="AD70">
        <v>0.53087</v>
      </c>
      <c r="AE70" s="2">
        <v>-0.87295</v>
      </c>
      <c r="AF70" s="2">
        <v>181.011</v>
      </c>
      <c r="AG70">
        <f t="shared" si="46"/>
        <v>0.09257364496599862</v>
      </c>
      <c r="AH70">
        <f t="shared" si="49"/>
        <v>10.802210503510908</v>
      </c>
    </row>
    <row r="71" spans="1:34" ht="12.75">
      <c r="A71">
        <v>2.1</v>
      </c>
      <c r="B71">
        <v>0.56611</v>
      </c>
      <c r="C71">
        <v>-0.89786</v>
      </c>
      <c r="D71" s="1">
        <v>100</v>
      </c>
      <c r="E71">
        <f t="shared" si="35"/>
        <v>99.43389</v>
      </c>
      <c r="F71">
        <f t="shared" si="36"/>
        <v>-0.89786</v>
      </c>
      <c r="G71">
        <f t="shared" si="15"/>
        <v>221</v>
      </c>
      <c r="H71" s="1">
        <f t="shared" si="37"/>
        <v>107</v>
      </c>
      <c r="I71" s="1">
        <f t="shared" si="38"/>
        <v>240</v>
      </c>
      <c r="J71">
        <f t="shared" si="39"/>
        <v>99.43794362873611</v>
      </c>
      <c r="K71">
        <f t="shared" si="40"/>
        <v>180.51738878767117</v>
      </c>
      <c r="L71">
        <v>181.0406</v>
      </c>
      <c r="M71">
        <f t="shared" si="42"/>
        <v>-0.24909999999999988</v>
      </c>
      <c r="N71">
        <f t="shared" si="43"/>
        <v>0.3524000000000005</v>
      </c>
      <c r="O71" s="2">
        <f t="shared" si="44"/>
        <v>0.43155135268007244</v>
      </c>
      <c r="P71">
        <f t="shared" si="33"/>
        <v>324.7421658669585</v>
      </c>
      <c r="Q71">
        <f t="shared" si="30"/>
        <v>144.22477707928732</v>
      </c>
      <c r="R71">
        <f t="shared" si="34"/>
        <v>-0.811208299268711</v>
      </c>
      <c r="S71">
        <f t="shared" si="31"/>
        <v>5.350078038854713</v>
      </c>
      <c r="T71">
        <f t="shared" si="41"/>
        <v>21.987588725747223</v>
      </c>
      <c r="U71">
        <v>181.0406</v>
      </c>
      <c r="V71">
        <f t="shared" si="47"/>
        <v>0.09299663175404049</v>
      </c>
      <c r="W71">
        <f t="shared" si="48"/>
        <v>10.75307762376622</v>
      </c>
      <c r="X71" s="2">
        <f t="shared" si="32"/>
        <v>20.686260407151504</v>
      </c>
      <c r="Y71">
        <f t="shared" si="19"/>
        <v>221</v>
      </c>
      <c r="Z71" s="2">
        <f t="shared" si="45"/>
        <v>207</v>
      </c>
      <c r="AA71" s="1">
        <f t="shared" si="23"/>
        <v>14</v>
      </c>
      <c r="AB71" s="1">
        <f t="shared" si="21"/>
        <v>114</v>
      </c>
      <c r="AC71" s="2">
        <v>1</v>
      </c>
      <c r="AD71">
        <v>0.56611</v>
      </c>
      <c r="AE71" s="2">
        <v>-0.89786</v>
      </c>
      <c r="AF71" s="2">
        <v>181.0406</v>
      </c>
      <c r="AG71">
        <f t="shared" si="46"/>
        <v>0.09535207355198239</v>
      </c>
      <c r="AH71">
        <f t="shared" si="49"/>
        <v>10.487448911688714</v>
      </c>
    </row>
    <row r="72" spans="1:34" ht="12.75">
      <c r="A72">
        <v>2.2</v>
      </c>
      <c r="B72">
        <v>0.60127</v>
      </c>
      <c r="C72">
        <v>-0.92153</v>
      </c>
      <c r="D72" s="1">
        <v>100</v>
      </c>
      <c r="E72">
        <f t="shared" si="35"/>
        <v>99.39873</v>
      </c>
      <c r="F72">
        <f t="shared" si="36"/>
        <v>-0.92153</v>
      </c>
      <c r="G72">
        <f t="shared" si="15"/>
        <v>222</v>
      </c>
      <c r="H72" s="1">
        <f t="shared" si="37"/>
        <v>110</v>
      </c>
      <c r="I72" s="1">
        <f t="shared" si="38"/>
        <v>242</v>
      </c>
      <c r="J72">
        <f t="shared" si="39"/>
        <v>99.40300168080338</v>
      </c>
      <c r="K72">
        <f t="shared" si="40"/>
        <v>180.53121560218298</v>
      </c>
      <c r="L72">
        <v>181.0688</v>
      </c>
      <c r="M72">
        <f t="shared" si="42"/>
        <v>-0.2366999999999997</v>
      </c>
      <c r="N72">
        <f t="shared" si="43"/>
        <v>0.3515999999999997</v>
      </c>
      <c r="O72" s="2">
        <f t="shared" si="44"/>
        <v>0.423850740237645</v>
      </c>
      <c r="P72">
        <f t="shared" si="33"/>
        <v>326.04873643815733</v>
      </c>
      <c r="Q72">
        <f t="shared" si="30"/>
        <v>145.51752083597435</v>
      </c>
      <c r="R72">
        <f t="shared" si="34"/>
        <v>-0.8241934309835587</v>
      </c>
      <c r="S72">
        <f t="shared" si="31"/>
        <v>5.349334995821386</v>
      </c>
      <c r="T72">
        <f t="shared" si="41"/>
        <v>22.080600336160675</v>
      </c>
      <c r="U72">
        <v>181.0688</v>
      </c>
      <c r="V72">
        <f t="shared" si="47"/>
        <v>0.09301161041345196</v>
      </c>
      <c r="W72">
        <f t="shared" si="48"/>
        <v>10.751345940091081</v>
      </c>
      <c r="X72" s="2">
        <f t="shared" si="32"/>
        <v>20.782310092460406</v>
      </c>
      <c r="Y72">
        <f t="shared" si="19"/>
        <v>222</v>
      </c>
      <c r="Z72" s="2">
        <f t="shared" si="45"/>
        <v>208</v>
      </c>
      <c r="AA72" s="1">
        <f t="shared" si="23"/>
        <v>14</v>
      </c>
      <c r="AB72" s="1">
        <f t="shared" si="21"/>
        <v>117</v>
      </c>
      <c r="AC72" s="2">
        <v>1</v>
      </c>
      <c r="AD72">
        <v>0.60127</v>
      </c>
      <c r="AE72" s="2">
        <v>-0.92153</v>
      </c>
      <c r="AF72" s="2">
        <v>181.0688</v>
      </c>
      <c r="AG72">
        <f t="shared" si="46"/>
        <v>0.0960496853089019</v>
      </c>
      <c r="AH72">
        <f t="shared" si="49"/>
        <v>10.411278254415269</v>
      </c>
    </row>
    <row r="73" spans="1:34" ht="12.75">
      <c r="A73">
        <v>2.3</v>
      </c>
      <c r="B73">
        <v>0.6363</v>
      </c>
      <c r="C73">
        <v>-0.94405</v>
      </c>
      <c r="D73" s="1">
        <v>100</v>
      </c>
      <c r="E73">
        <f t="shared" si="35"/>
        <v>99.3637</v>
      </c>
      <c r="F73">
        <f t="shared" si="36"/>
        <v>-0.94405</v>
      </c>
      <c r="G73">
        <f t="shared" si="15"/>
        <v>223</v>
      </c>
      <c r="H73" s="1">
        <f t="shared" si="37"/>
        <v>114</v>
      </c>
      <c r="I73" s="1">
        <f t="shared" si="38"/>
        <v>244</v>
      </c>
      <c r="J73">
        <f t="shared" si="39"/>
        <v>99.36818458688123</v>
      </c>
      <c r="K73">
        <f t="shared" si="40"/>
        <v>180.5443883171753</v>
      </c>
      <c r="L73">
        <v>181.0957</v>
      </c>
      <c r="M73">
        <f t="shared" si="42"/>
        <v>-0.22519999999999984</v>
      </c>
      <c r="N73">
        <f t="shared" si="43"/>
        <v>0.35030000000000006</v>
      </c>
      <c r="O73" s="2">
        <f t="shared" si="44"/>
        <v>0.4164434295315511</v>
      </c>
      <c r="P73">
        <f t="shared" si="33"/>
        <v>327.26153568500234</v>
      </c>
      <c r="Q73">
        <f t="shared" si="30"/>
        <v>146.71714736782704</v>
      </c>
      <c r="R73">
        <f t="shared" si="34"/>
        <v>-0.8358681151728931</v>
      </c>
      <c r="S73">
        <f t="shared" si="31"/>
        <v>5.348091784518673</v>
      </c>
      <c r="T73">
        <f t="shared" si="41"/>
        <v>22.173636917376246</v>
      </c>
      <c r="U73">
        <v>181.0957</v>
      </c>
      <c r="V73">
        <f t="shared" si="47"/>
        <v>0.09303658121557135</v>
      </c>
      <c r="W73">
        <f t="shared" si="48"/>
        <v>10.748460303834037</v>
      </c>
      <c r="X73" s="2">
        <f t="shared" si="32"/>
        <v>20.880119524972653</v>
      </c>
      <c r="Y73">
        <f t="shared" si="19"/>
        <v>223</v>
      </c>
      <c r="Z73" s="2">
        <f t="shared" si="45"/>
        <v>209</v>
      </c>
      <c r="AA73" s="1">
        <f t="shared" si="23"/>
        <v>14</v>
      </c>
      <c r="AB73" s="1">
        <f t="shared" si="21"/>
        <v>120</v>
      </c>
      <c r="AC73" s="2">
        <v>1</v>
      </c>
      <c r="AD73">
        <v>0.6363</v>
      </c>
      <c r="AE73" s="2">
        <v>-0.94405</v>
      </c>
      <c r="AF73" s="2">
        <v>181.0957</v>
      </c>
      <c r="AG73">
        <f t="shared" si="46"/>
        <v>0.09780943251224627</v>
      </c>
      <c r="AH73">
        <f t="shared" si="49"/>
        <v>10.223962805170089</v>
      </c>
    </row>
    <row r="74" spans="1:34" ht="12.75">
      <c r="A74">
        <v>2.4</v>
      </c>
      <c r="B74">
        <v>0.67117</v>
      </c>
      <c r="C74">
        <v>-0.96548</v>
      </c>
      <c r="D74" s="1">
        <v>100</v>
      </c>
      <c r="E74">
        <f t="shared" si="35"/>
        <v>99.32883</v>
      </c>
      <c r="F74">
        <f t="shared" si="36"/>
        <v>-0.96548</v>
      </c>
      <c r="G74">
        <f t="shared" si="15"/>
        <v>224</v>
      </c>
      <c r="H74" s="1">
        <f t="shared" si="37"/>
        <v>117</v>
      </c>
      <c r="I74" s="1">
        <f t="shared" si="38"/>
        <v>247</v>
      </c>
      <c r="J74">
        <f t="shared" si="39"/>
        <v>99.33352214030921</v>
      </c>
      <c r="K74">
        <f t="shared" si="40"/>
        <v>180.55694063687588</v>
      </c>
      <c r="L74">
        <v>181.1214</v>
      </c>
      <c r="M74">
        <f t="shared" si="42"/>
        <v>-0.2143000000000006</v>
      </c>
      <c r="N74">
        <f t="shared" si="43"/>
        <v>0.3487000000000007</v>
      </c>
      <c r="O74" s="2">
        <f t="shared" si="44"/>
        <v>0.4092874051323846</v>
      </c>
      <c r="P74">
        <f t="shared" si="33"/>
        <v>328.42410467121636</v>
      </c>
      <c r="Q74">
        <f aca="true" t="shared" si="50" ref="Q74:Q90">P74-K74</f>
        <v>147.86716403434048</v>
      </c>
      <c r="R74">
        <f t="shared" si="34"/>
        <v>-0.8467161194308684</v>
      </c>
      <c r="S74">
        <f aca="true" t="shared" si="51" ref="S74:S90">5-O74*R74</f>
        <v>5.3465502434056225</v>
      </c>
      <c r="T74">
        <f t="shared" si="41"/>
        <v>22.266704428061843</v>
      </c>
      <c r="U74">
        <v>181.1214</v>
      </c>
      <c r="V74">
        <f t="shared" si="47"/>
        <v>0.09306751068559649</v>
      </c>
      <c r="W74">
        <f t="shared" si="48"/>
        <v>10.744888228269375</v>
      </c>
      <c r="X74" s="2">
        <f aca="true" t="shared" si="52" ref="X74:X90">A74+J74/S74</f>
        <v>20.978993485159165</v>
      </c>
      <c r="Y74">
        <f t="shared" si="19"/>
        <v>224</v>
      </c>
      <c r="Z74" s="2">
        <f t="shared" si="45"/>
        <v>210</v>
      </c>
      <c r="AA74" s="1">
        <f t="shared" si="23"/>
        <v>14</v>
      </c>
      <c r="AB74" s="1">
        <f t="shared" si="21"/>
        <v>123</v>
      </c>
      <c r="AC74" s="2">
        <v>1</v>
      </c>
      <c r="AD74">
        <v>0.67117</v>
      </c>
      <c r="AE74" s="2">
        <v>-0.96548</v>
      </c>
      <c r="AF74" s="2">
        <v>181.1214</v>
      </c>
      <c r="AG74">
        <f t="shared" si="46"/>
        <v>0.09887396018651273</v>
      </c>
      <c r="AH74">
        <f t="shared" si="49"/>
        <v>10.11388638741314</v>
      </c>
    </row>
    <row r="75" spans="1:34" ht="12.75">
      <c r="A75">
        <v>2.5</v>
      </c>
      <c r="B75">
        <v>0.70586</v>
      </c>
      <c r="C75">
        <v>-0.98589</v>
      </c>
      <c r="D75" s="1">
        <v>100</v>
      </c>
      <c r="E75">
        <f t="shared" si="35"/>
        <v>99.29414</v>
      </c>
      <c r="F75">
        <f t="shared" si="36"/>
        <v>-0.98589</v>
      </c>
      <c r="G75">
        <f aca="true" t="shared" si="53" ref="G75:G90">INT(10*A75)+200</f>
        <v>225</v>
      </c>
      <c r="H75" s="1">
        <f t="shared" si="37"/>
        <v>121</v>
      </c>
      <c r="I75" s="1">
        <f t="shared" si="38"/>
        <v>249</v>
      </c>
      <c r="J75">
        <f t="shared" si="39"/>
        <v>99.29903432275512</v>
      </c>
      <c r="K75">
        <f t="shared" si="40"/>
        <v>180.56891213026262</v>
      </c>
      <c r="L75">
        <v>181.1459</v>
      </c>
      <c r="M75">
        <f t="shared" si="42"/>
        <v>-0.2041000000000004</v>
      </c>
      <c r="N75">
        <f t="shared" si="43"/>
        <v>0.3469</v>
      </c>
      <c r="O75" s="2">
        <f t="shared" si="44"/>
        <v>0.4024877886346369</v>
      </c>
      <c r="P75">
        <f t="shared" si="33"/>
        <v>329.52715822698747</v>
      </c>
      <c r="Q75">
        <f t="shared" si="50"/>
        <v>148.95824609672485</v>
      </c>
      <c r="R75">
        <f t="shared" si="34"/>
        <v>-0.856692981899999</v>
      </c>
      <c r="S75">
        <f t="shared" si="51"/>
        <v>5.344808463823743</v>
      </c>
      <c r="T75">
        <f t="shared" si="41"/>
        <v>22.359806864551025</v>
      </c>
      <c r="U75">
        <v>181.1459</v>
      </c>
      <c r="V75">
        <f t="shared" si="47"/>
        <v>0.0931024364891826</v>
      </c>
      <c r="W75">
        <f t="shared" si="48"/>
        <v>10.74085746527362</v>
      </c>
      <c r="X75" s="2">
        <f t="shared" si="52"/>
        <v>21.07859547163554</v>
      </c>
      <c r="Y75">
        <f aca="true" t="shared" si="54" ref="Y75:Y90">INT(10*A75)+200</f>
        <v>225</v>
      </c>
      <c r="Z75" s="2">
        <f t="shared" si="45"/>
        <v>211</v>
      </c>
      <c r="AA75" s="1">
        <f t="shared" si="23"/>
        <v>14</v>
      </c>
      <c r="AB75" s="1">
        <f aca="true" t="shared" si="55" ref="AB75:AB90">(Z75-169)*3</f>
        <v>126</v>
      </c>
      <c r="AC75" s="2">
        <v>1</v>
      </c>
      <c r="AD75">
        <v>0.70586</v>
      </c>
      <c r="AE75" s="2">
        <v>-0.98589</v>
      </c>
      <c r="AF75" s="2">
        <v>181.1459</v>
      </c>
      <c r="AG75">
        <f t="shared" si="46"/>
        <v>0.09960198647637597</v>
      </c>
      <c r="AH75">
        <f t="shared" si="49"/>
        <v>10.039960400159131</v>
      </c>
    </row>
    <row r="76" spans="1:34" ht="12.75">
      <c r="A76">
        <v>2.6</v>
      </c>
      <c r="B76">
        <v>0.74035</v>
      </c>
      <c r="C76">
        <v>-1.00533</v>
      </c>
      <c r="D76" s="1">
        <v>100</v>
      </c>
      <c r="E76">
        <f t="shared" si="35"/>
        <v>99.25965</v>
      </c>
      <c r="F76">
        <f t="shared" si="36"/>
        <v>-1.00533</v>
      </c>
      <c r="G76">
        <f t="shared" si="53"/>
        <v>226</v>
      </c>
      <c r="H76" s="1">
        <f t="shared" si="37"/>
        <v>124</v>
      </c>
      <c r="I76" s="1">
        <f t="shared" si="38"/>
        <v>251</v>
      </c>
      <c r="J76">
        <f t="shared" si="39"/>
        <v>99.26474100369879</v>
      </c>
      <c r="K76">
        <f t="shared" si="40"/>
        <v>180.58033087320933</v>
      </c>
      <c r="L76">
        <v>181.1693</v>
      </c>
      <c r="M76">
        <f t="shared" si="42"/>
        <v>-0.19440000000000013</v>
      </c>
      <c r="N76">
        <f t="shared" si="43"/>
        <v>0.3448999999999991</v>
      </c>
      <c r="O76" s="2">
        <f t="shared" si="44"/>
        <v>0.395913336476557</v>
      </c>
      <c r="P76">
        <f t="shared" si="33"/>
        <v>330.5904155271682</v>
      </c>
      <c r="Q76">
        <f t="shared" si="50"/>
        <v>150.01008465395887</v>
      </c>
      <c r="R76">
        <f t="shared" si="34"/>
        <v>-0.8660169869518458</v>
      </c>
      <c r="S76">
        <f t="shared" si="51"/>
        <v>5.34286767474948</v>
      </c>
      <c r="T76">
        <f t="shared" si="41"/>
        <v>22.45294820073976</v>
      </c>
      <c r="U76">
        <v>181.1693</v>
      </c>
      <c r="V76">
        <f t="shared" si="47"/>
        <v>0.09314133618873299</v>
      </c>
      <c r="W76">
        <f t="shared" si="48"/>
        <v>10.73637163604452</v>
      </c>
      <c r="X76" s="2">
        <f t="shared" si="52"/>
        <v>21.178925596983493</v>
      </c>
      <c r="Y76">
        <f t="shared" si="54"/>
        <v>226</v>
      </c>
      <c r="Z76" s="2">
        <f t="shared" si="45"/>
        <v>212</v>
      </c>
      <c r="AA76" s="1">
        <f aca="true" t="shared" si="56" ref="AA76:AA90">Y76-Z76</f>
        <v>14</v>
      </c>
      <c r="AB76" s="1">
        <f t="shared" si="55"/>
        <v>129</v>
      </c>
      <c r="AC76" s="2">
        <v>1</v>
      </c>
      <c r="AD76">
        <v>0.74035</v>
      </c>
      <c r="AE76" s="2">
        <v>-1.00533</v>
      </c>
      <c r="AF76" s="2">
        <v>181.1693</v>
      </c>
      <c r="AG76">
        <f t="shared" si="46"/>
        <v>0.10033012534795205</v>
      </c>
      <c r="AH76">
        <f t="shared" si="49"/>
        <v>9.967096089354303</v>
      </c>
    </row>
    <row r="77" spans="1:34" ht="12.75">
      <c r="A77">
        <v>2.7</v>
      </c>
      <c r="B77">
        <v>0.77462</v>
      </c>
      <c r="C77">
        <v>-1.02386</v>
      </c>
      <c r="D77" s="1">
        <v>100</v>
      </c>
      <c r="E77">
        <f t="shared" si="35"/>
        <v>99.22538</v>
      </c>
      <c r="F77">
        <f t="shared" si="36"/>
        <v>-1.02386</v>
      </c>
      <c r="G77">
        <f t="shared" si="53"/>
        <v>227</v>
      </c>
      <c r="H77" s="1">
        <f t="shared" si="37"/>
        <v>127</v>
      </c>
      <c r="I77" s="1">
        <f t="shared" si="38"/>
        <v>252</v>
      </c>
      <c r="J77">
        <f t="shared" si="39"/>
        <v>99.23066222415328</v>
      </c>
      <c r="K77">
        <f t="shared" si="40"/>
        <v>180.5912307515959</v>
      </c>
      <c r="L77">
        <v>181.1916</v>
      </c>
      <c r="M77">
        <f t="shared" si="42"/>
        <v>-0.18529999999999935</v>
      </c>
      <c r="N77">
        <f t="shared" si="43"/>
        <v>0.3427000000000002</v>
      </c>
      <c r="O77" s="2">
        <f t="shared" si="44"/>
        <v>0.38958873186990395</v>
      </c>
      <c r="P77">
        <f t="shared" si="33"/>
        <v>331.59754560055393</v>
      </c>
      <c r="Q77">
        <f t="shared" si="50"/>
        <v>151.00631484895803</v>
      </c>
      <c r="R77">
        <f t="shared" si="34"/>
        <v>-0.8745790238683876</v>
      </c>
      <c r="S77">
        <f t="shared" si="51"/>
        <v>5.3407261328289035</v>
      </c>
      <c r="T77">
        <f t="shared" si="41"/>
        <v>22.546132444830654</v>
      </c>
      <c r="U77">
        <v>181.1916</v>
      </c>
      <c r="V77">
        <f t="shared" si="47"/>
        <v>0.09318424409089587</v>
      </c>
      <c r="W77">
        <f t="shared" si="48"/>
        <v>10.73142793350942</v>
      </c>
      <c r="X77" s="2">
        <f t="shared" si="52"/>
        <v>21.279994509396847</v>
      </c>
      <c r="Y77">
        <f t="shared" si="54"/>
        <v>227</v>
      </c>
      <c r="Z77" s="2">
        <f t="shared" si="45"/>
        <v>213</v>
      </c>
      <c r="AA77" s="1">
        <f t="shared" si="56"/>
        <v>14</v>
      </c>
      <c r="AB77" s="1">
        <f t="shared" si="55"/>
        <v>132</v>
      </c>
      <c r="AC77" s="2">
        <v>1</v>
      </c>
      <c r="AD77">
        <v>0.77462</v>
      </c>
      <c r="AE77" s="2">
        <v>-1.02386</v>
      </c>
      <c r="AF77" s="2">
        <v>181.1916</v>
      </c>
      <c r="AG77">
        <f t="shared" si="46"/>
        <v>0.10106891241335347</v>
      </c>
      <c r="AH77">
        <f t="shared" si="49"/>
        <v>9.894239248466253</v>
      </c>
    </row>
    <row r="78" spans="1:34" ht="12.75">
      <c r="A78">
        <v>2.8</v>
      </c>
      <c r="B78">
        <v>0.80866</v>
      </c>
      <c r="C78">
        <v>-1.04153</v>
      </c>
      <c r="D78" s="1">
        <v>100</v>
      </c>
      <c r="E78">
        <f t="shared" si="35"/>
        <v>99.19134</v>
      </c>
      <c r="F78">
        <f t="shared" si="36"/>
        <v>-1.04153</v>
      </c>
      <c r="G78">
        <f t="shared" si="53"/>
        <v>228</v>
      </c>
      <c r="H78" s="1">
        <f t="shared" si="37"/>
        <v>131</v>
      </c>
      <c r="I78" s="1">
        <f t="shared" si="38"/>
        <v>254</v>
      </c>
      <c r="J78">
        <f t="shared" si="39"/>
        <v>99.19680799167128</v>
      </c>
      <c r="K78">
        <f t="shared" si="40"/>
        <v>180.6016399801545</v>
      </c>
      <c r="L78">
        <v>181.213</v>
      </c>
      <c r="M78">
        <f t="shared" si="42"/>
        <v>-0.17670000000000075</v>
      </c>
      <c r="N78">
        <f t="shared" si="43"/>
        <v>0.3404000000000007</v>
      </c>
      <c r="O78" s="2">
        <f t="shared" si="44"/>
        <v>0.38352972505400507</v>
      </c>
      <c r="P78">
        <f t="shared" si="33"/>
        <v>332.56437050041916</v>
      </c>
      <c r="Q78">
        <f t="shared" si="50"/>
        <v>151.96273052026467</v>
      </c>
      <c r="R78">
        <f t="shared" si="34"/>
        <v>-0.8825501843217993</v>
      </c>
      <c r="S78">
        <f t="shared" si="51"/>
        <v>5.338484229539302</v>
      </c>
      <c r="T78">
        <f t="shared" si="41"/>
        <v>22.639361598334258</v>
      </c>
      <c r="U78">
        <v>181.213</v>
      </c>
      <c r="V78">
        <f t="shared" si="47"/>
        <v>0.09322915350360361</v>
      </c>
      <c r="W78">
        <f t="shared" si="48"/>
        <v>10.726258497684919</v>
      </c>
      <c r="X78" s="2">
        <f t="shared" si="52"/>
        <v>21.38145565791654</v>
      </c>
      <c r="Y78">
        <f t="shared" si="54"/>
        <v>228</v>
      </c>
      <c r="Z78" s="2">
        <f t="shared" si="45"/>
        <v>214</v>
      </c>
      <c r="AA78" s="1">
        <f t="shared" si="56"/>
        <v>14</v>
      </c>
      <c r="AB78" s="1">
        <f t="shared" si="55"/>
        <v>135</v>
      </c>
      <c r="AC78" s="2">
        <v>1</v>
      </c>
      <c r="AD78">
        <v>0.80866</v>
      </c>
      <c r="AE78" s="2">
        <v>-1.04153</v>
      </c>
      <c r="AF78" s="2">
        <v>181.213</v>
      </c>
      <c r="AG78">
        <f t="shared" si="46"/>
        <v>0.10146114851969301</v>
      </c>
      <c r="AH78">
        <f t="shared" si="49"/>
        <v>9.855989357403203</v>
      </c>
    </row>
    <row r="79" spans="1:34" ht="12.75">
      <c r="A79">
        <v>2.9</v>
      </c>
      <c r="B79">
        <v>0.84246</v>
      </c>
      <c r="C79">
        <v>-1.05839</v>
      </c>
      <c r="D79" s="1">
        <v>100</v>
      </c>
      <c r="E79">
        <f t="shared" si="35"/>
        <v>99.15754</v>
      </c>
      <c r="F79">
        <f t="shared" si="36"/>
        <v>-1.05839</v>
      </c>
      <c r="G79">
        <f t="shared" si="53"/>
        <v>229</v>
      </c>
      <c r="H79" s="1">
        <f t="shared" si="37"/>
        <v>134</v>
      </c>
      <c r="I79" s="1">
        <f t="shared" si="38"/>
        <v>256</v>
      </c>
      <c r="J79">
        <f t="shared" si="39"/>
        <v>99.16318837272075</v>
      </c>
      <c r="K79">
        <f t="shared" si="40"/>
        <v>180.61158681451946</v>
      </c>
      <c r="L79">
        <v>181.2335</v>
      </c>
      <c r="M79">
        <f t="shared" si="42"/>
        <v>-0.16859999999999875</v>
      </c>
      <c r="N79">
        <f t="shared" si="43"/>
        <v>0.3379999999999994</v>
      </c>
      <c r="O79" s="2">
        <f t="shared" si="44"/>
        <v>0.37771677219842803</v>
      </c>
      <c r="P79">
        <f t="shared" si="33"/>
        <v>333.4872662006678</v>
      </c>
      <c r="Q79">
        <f t="shared" si="50"/>
        <v>152.87567938614836</v>
      </c>
      <c r="R79">
        <f t="shared" si="34"/>
        <v>-0.8899297384698762</v>
      </c>
      <c r="S79">
        <f t="shared" si="51"/>
        <v>5.336141388298233</v>
      </c>
      <c r="T79">
        <f t="shared" si="41"/>
        <v>22.73263767454415</v>
      </c>
      <c r="U79">
        <v>181.2335</v>
      </c>
      <c r="V79">
        <f t="shared" si="47"/>
        <v>0.09327607620989298</v>
      </c>
      <c r="W79">
        <f t="shared" si="48"/>
        <v>10.720862633091107</v>
      </c>
      <c r="X79" s="2">
        <f t="shared" si="52"/>
        <v>21.483313513802006</v>
      </c>
      <c r="Y79">
        <f t="shared" si="54"/>
        <v>229</v>
      </c>
      <c r="Z79" s="2">
        <f t="shared" si="45"/>
        <v>215</v>
      </c>
      <c r="AA79" s="1">
        <f t="shared" si="56"/>
        <v>14</v>
      </c>
      <c r="AB79" s="1">
        <f t="shared" si="55"/>
        <v>138</v>
      </c>
      <c r="AC79" s="2">
        <v>1</v>
      </c>
      <c r="AD79">
        <v>0.84246</v>
      </c>
      <c r="AE79" s="2">
        <v>-1.05839</v>
      </c>
      <c r="AF79" s="2">
        <v>181.2335</v>
      </c>
      <c r="AG79">
        <f t="shared" si="46"/>
        <v>0.10185785588546636</v>
      </c>
      <c r="AH79">
        <f t="shared" si="49"/>
        <v>9.81760308330509</v>
      </c>
    </row>
    <row r="80" spans="1:34" ht="12.75">
      <c r="A80">
        <v>3</v>
      </c>
      <c r="B80">
        <v>0.87602</v>
      </c>
      <c r="C80">
        <v>-1.07448</v>
      </c>
      <c r="D80" s="1">
        <v>100</v>
      </c>
      <c r="E80">
        <f t="shared" si="35"/>
        <v>99.12398</v>
      </c>
      <c r="F80">
        <f t="shared" si="36"/>
        <v>-1.07448</v>
      </c>
      <c r="G80">
        <f t="shared" si="53"/>
        <v>230</v>
      </c>
      <c r="H80" s="1">
        <f t="shared" si="37"/>
        <v>138</v>
      </c>
      <c r="I80" s="1">
        <f t="shared" si="38"/>
        <v>257</v>
      </c>
      <c r="J80">
        <f t="shared" si="39"/>
        <v>99.12980338077344</v>
      </c>
      <c r="K80">
        <f t="shared" si="40"/>
        <v>180.6210938338109</v>
      </c>
      <c r="L80">
        <v>181.2531</v>
      </c>
      <c r="M80">
        <f t="shared" si="42"/>
        <v>-0.1609000000000016</v>
      </c>
      <c r="N80">
        <f t="shared" si="43"/>
        <v>0.33560000000000034</v>
      </c>
      <c r="O80" s="2">
        <f t="shared" si="44"/>
        <v>0.3721776054520217</v>
      </c>
      <c r="P80">
        <f t="shared" si="33"/>
        <v>334.3831993291392</v>
      </c>
      <c r="Q80">
        <f t="shared" si="50"/>
        <v>153.76210549532829</v>
      </c>
      <c r="R80">
        <f t="shared" si="34"/>
        <v>-0.8968787625670641</v>
      </c>
      <c r="S80">
        <f t="shared" si="51"/>
        <v>5.333798190232982</v>
      </c>
      <c r="T80">
        <f t="shared" si="41"/>
        <v>22.825960676154686</v>
      </c>
      <c r="U80">
        <v>181.2531</v>
      </c>
      <c r="V80">
        <f t="shared" si="47"/>
        <v>0.09332300161053553</v>
      </c>
      <c r="W80">
        <f t="shared" si="48"/>
        <v>10.715471885198202</v>
      </c>
      <c r="X80" s="2">
        <f t="shared" si="52"/>
        <v>21.585218233846117</v>
      </c>
      <c r="Y80">
        <f t="shared" si="54"/>
        <v>230</v>
      </c>
      <c r="Z80" s="2">
        <f t="shared" si="45"/>
        <v>216</v>
      </c>
      <c r="AA80" s="1">
        <f t="shared" si="56"/>
        <v>14</v>
      </c>
      <c r="AB80" s="1">
        <f t="shared" si="55"/>
        <v>141</v>
      </c>
      <c r="AC80" s="2">
        <v>1</v>
      </c>
      <c r="AD80">
        <v>0.87602</v>
      </c>
      <c r="AE80" s="2">
        <v>-1.07448</v>
      </c>
      <c r="AF80" s="2">
        <v>181.2531</v>
      </c>
      <c r="AG80">
        <f t="shared" si="46"/>
        <v>0.10190472004411077</v>
      </c>
      <c r="AH80">
        <f t="shared" si="49"/>
        <v>9.813088143190395</v>
      </c>
    </row>
    <row r="81" spans="1:34" ht="12.75">
      <c r="A81">
        <v>3.1</v>
      </c>
      <c r="B81">
        <v>0.90931</v>
      </c>
      <c r="C81">
        <v>-1.08984</v>
      </c>
      <c r="D81" s="1">
        <v>100</v>
      </c>
      <c r="E81">
        <f t="shared" si="35"/>
        <v>99.09069</v>
      </c>
      <c r="F81">
        <f t="shared" si="36"/>
        <v>-1.08984</v>
      </c>
      <c r="G81">
        <f t="shared" si="53"/>
        <v>231</v>
      </c>
      <c r="H81" s="1">
        <f t="shared" si="37"/>
        <v>141</v>
      </c>
      <c r="I81" s="1">
        <f t="shared" si="38"/>
        <v>259</v>
      </c>
      <c r="J81">
        <f t="shared" si="39"/>
        <v>99.09668307214777</v>
      </c>
      <c r="K81">
        <f t="shared" si="40"/>
        <v>180.6301834630657</v>
      </c>
      <c r="L81">
        <v>181.2719</v>
      </c>
      <c r="M81">
        <f t="shared" si="42"/>
        <v>-0.15359999999999818</v>
      </c>
      <c r="N81">
        <f t="shared" si="43"/>
        <v>0.3328999999999993</v>
      </c>
      <c r="O81" s="2">
        <f t="shared" si="44"/>
        <v>0.36662701755326077</v>
      </c>
      <c r="P81">
        <f t="shared" si="33"/>
        <v>335.22958390446775</v>
      </c>
      <c r="Q81">
        <f t="shared" si="50"/>
        <v>154.59940044140205</v>
      </c>
      <c r="R81">
        <f t="shared" si="34"/>
        <v>-0.9032455364975109</v>
      </c>
      <c r="S81">
        <f t="shared" si="51"/>
        <v>5.331154217164378</v>
      </c>
      <c r="T81">
        <f t="shared" si="41"/>
        <v>22.919336614429554</v>
      </c>
      <c r="U81">
        <v>181.2719</v>
      </c>
      <c r="V81">
        <f t="shared" si="47"/>
        <v>0.09337593827486756</v>
      </c>
      <c r="W81">
        <f t="shared" si="48"/>
        <v>10.709397072469935</v>
      </c>
      <c r="X81" s="2">
        <f t="shared" si="52"/>
        <v>21.688222931741965</v>
      </c>
      <c r="Y81">
        <f t="shared" si="54"/>
        <v>231</v>
      </c>
      <c r="Z81" s="2">
        <f t="shared" si="45"/>
        <v>217</v>
      </c>
      <c r="AA81" s="1">
        <f t="shared" si="56"/>
        <v>14</v>
      </c>
      <c r="AB81" s="1">
        <f t="shared" si="55"/>
        <v>144</v>
      </c>
      <c r="AC81" s="2">
        <v>1</v>
      </c>
      <c r="AD81">
        <v>0.90931</v>
      </c>
      <c r="AE81" s="2">
        <v>-1.08984</v>
      </c>
      <c r="AF81" s="2">
        <v>181.2719</v>
      </c>
      <c r="AG81">
        <f t="shared" si="46"/>
        <v>0.1030046978958481</v>
      </c>
      <c r="AH81">
        <f t="shared" si="49"/>
        <v>9.708295062533336</v>
      </c>
    </row>
    <row r="82" spans="1:34" ht="12.75">
      <c r="A82">
        <v>3.2</v>
      </c>
      <c r="B82">
        <v>0.94235</v>
      </c>
      <c r="C82">
        <v>-1.10452</v>
      </c>
      <c r="D82" s="1">
        <v>100</v>
      </c>
      <c r="E82">
        <f t="shared" si="35"/>
        <v>99.05765</v>
      </c>
      <c r="F82">
        <f t="shared" si="36"/>
        <v>-1.10452</v>
      </c>
      <c r="G82">
        <f t="shared" si="53"/>
        <v>232</v>
      </c>
      <c r="H82" s="1">
        <f t="shared" si="37"/>
        <v>144</v>
      </c>
      <c r="I82" s="1">
        <f t="shared" si="38"/>
        <v>260</v>
      </c>
      <c r="J82">
        <f t="shared" si="39"/>
        <v>99.0638076592703</v>
      </c>
      <c r="K82">
        <f t="shared" si="40"/>
        <v>180.63888425899174</v>
      </c>
      <c r="L82">
        <v>181.2899</v>
      </c>
      <c r="M82">
        <f t="shared" si="42"/>
        <v>-0.14680000000000026</v>
      </c>
      <c r="N82">
        <f t="shared" si="43"/>
        <v>0.3304000000000007</v>
      </c>
      <c r="O82" s="2">
        <f t="shared" si="44"/>
        <v>0.36154446476194396</v>
      </c>
      <c r="P82">
        <f t="shared" si="33"/>
        <v>336.0421826708683</v>
      </c>
      <c r="Q82">
        <f t="shared" si="50"/>
        <v>155.4032984118766</v>
      </c>
      <c r="R82">
        <f t="shared" si="34"/>
        <v>-0.9091769010300693</v>
      </c>
      <c r="S82">
        <f t="shared" si="51"/>
        <v>5.328707876056839</v>
      </c>
      <c r="T82">
        <f t="shared" si="41"/>
        <v>23.012761531854057</v>
      </c>
      <c r="U82">
        <v>181.2899</v>
      </c>
      <c r="V82">
        <f t="shared" si="47"/>
        <v>0.0934249174245032</v>
      </c>
      <c r="W82">
        <f t="shared" si="48"/>
        <v>10.703782540756338</v>
      </c>
      <c r="X82" s="2">
        <f t="shared" si="52"/>
        <v>21.79058705476945</v>
      </c>
      <c r="Y82">
        <f t="shared" si="54"/>
        <v>232</v>
      </c>
      <c r="Z82" s="2">
        <f t="shared" si="45"/>
        <v>218</v>
      </c>
      <c r="AA82" s="1">
        <f t="shared" si="56"/>
        <v>14</v>
      </c>
      <c r="AB82" s="1">
        <f t="shared" si="55"/>
        <v>147</v>
      </c>
      <c r="AC82" s="2">
        <v>1</v>
      </c>
      <c r="AD82">
        <v>0.94235</v>
      </c>
      <c r="AE82" s="2">
        <v>-1.10452</v>
      </c>
      <c r="AF82" s="2">
        <v>181.2899</v>
      </c>
      <c r="AG82">
        <f t="shared" si="46"/>
        <v>0.10236412302748477</v>
      </c>
      <c r="AH82">
        <f t="shared" si="49"/>
        <v>9.769047693902483</v>
      </c>
    </row>
    <row r="83" spans="1:34" ht="12.75">
      <c r="A83">
        <v>3.3</v>
      </c>
      <c r="B83">
        <v>0.97512</v>
      </c>
      <c r="C83">
        <v>-1.11853</v>
      </c>
      <c r="D83" s="1">
        <v>100</v>
      </c>
      <c r="E83">
        <f t="shared" si="35"/>
        <v>99.02488</v>
      </c>
      <c r="F83">
        <f t="shared" si="36"/>
        <v>-1.11853</v>
      </c>
      <c r="G83">
        <f t="shared" si="53"/>
        <v>233</v>
      </c>
      <c r="H83" s="1">
        <f t="shared" si="37"/>
        <v>148</v>
      </c>
      <c r="I83" s="1">
        <f t="shared" si="38"/>
        <v>262</v>
      </c>
      <c r="J83">
        <f t="shared" si="39"/>
        <v>99.03119694508038</v>
      </c>
      <c r="K83">
        <f t="shared" si="40"/>
        <v>180.64720142502122</v>
      </c>
      <c r="L83">
        <v>181.3071</v>
      </c>
      <c r="M83">
        <f t="shared" si="42"/>
        <v>-0.14010000000000078</v>
      </c>
      <c r="N83">
        <f t="shared" si="43"/>
        <v>0.32769999999999966</v>
      </c>
      <c r="O83" s="2">
        <f t="shared" si="44"/>
        <v>0.3563920593952677</v>
      </c>
      <c r="P83">
        <f aca="true" t="shared" si="57" ref="P83:P90">360+57.3*ATAN(M83/N83)</f>
        <v>336.8503674958236</v>
      </c>
      <c r="Q83">
        <f t="shared" si="50"/>
        <v>156.20316607080238</v>
      </c>
      <c r="R83">
        <f t="shared" si="34"/>
        <v>-0.9149009233822425</v>
      </c>
      <c r="S83">
        <f t="shared" si="51"/>
        <v>5.326063424226829</v>
      </c>
      <c r="T83">
        <f t="shared" si="41"/>
        <v>23.10623938901608</v>
      </c>
      <c r="U83">
        <v>181.3071</v>
      </c>
      <c r="V83">
        <f t="shared" si="47"/>
        <v>0.0934778571620214</v>
      </c>
      <c r="W83">
        <f t="shared" si="48"/>
        <v>10.697720619191562</v>
      </c>
      <c r="X83" s="2">
        <f t="shared" si="52"/>
        <v>21.89369464032556</v>
      </c>
      <c r="Y83">
        <f t="shared" si="54"/>
        <v>233</v>
      </c>
      <c r="Z83" s="2">
        <f t="shared" si="45"/>
        <v>219</v>
      </c>
      <c r="AA83" s="1">
        <f t="shared" si="56"/>
        <v>14</v>
      </c>
      <c r="AB83" s="1">
        <f t="shared" si="55"/>
        <v>150</v>
      </c>
      <c r="AC83" s="2">
        <v>1</v>
      </c>
      <c r="AD83">
        <v>0.97512</v>
      </c>
      <c r="AE83" s="2">
        <v>-1.11853</v>
      </c>
      <c r="AF83" s="2">
        <v>181.3071</v>
      </c>
      <c r="AG83">
        <f t="shared" si="46"/>
        <v>0.10310758555610988</v>
      </c>
      <c r="AH83">
        <f t="shared" si="49"/>
        <v>9.698607474964218</v>
      </c>
    </row>
    <row r="84" spans="1:34" ht="12.75">
      <c r="A84">
        <v>3.4</v>
      </c>
      <c r="B84">
        <v>1.00763</v>
      </c>
      <c r="C84">
        <v>-1.13192</v>
      </c>
      <c r="D84" s="1">
        <v>100</v>
      </c>
      <c r="E84">
        <f t="shared" si="35"/>
        <v>98.99237</v>
      </c>
      <c r="F84">
        <f t="shared" si="36"/>
        <v>-1.13192</v>
      </c>
      <c r="G84">
        <f t="shared" si="53"/>
        <v>234</v>
      </c>
      <c r="H84" s="1">
        <f t="shared" si="37"/>
        <v>151</v>
      </c>
      <c r="I84" s="1">
        <f t="shared" si="38"/>
        <v>263</v>
      </c>
      <c r="J84">
        <f t="shared" si="39"/>
        <v>98.99884121091165</v>
      </c>
      <c r="K84">
        <f t="shared" si="40"/>
        <v>180.65516351955827</v>
      </c>
      <c r="L84">
        <v>181.3236</v>
      </c>
      <c r="M84">
        <f t="shared" si="42"/>
        <v>-0.13390000000000013</v>
      </c>
      <c r="N84">
        <f t="shared" si="43"/>
        <v>0.3251000000000004</v>
      </c>
      <c r="O84" s="2">
        <f t="shared" si="44"/>
        <v>0.35159525025233246</v>
      </c>
      <c r="P84">
        <f t="shared" si="57"/>
        <v>337.61289770801903</v>
      </c>
      <c r="Q84">
        <f t="shared" si="50"/>
        <v>156.95773418846076</v>
      </c>
      <c r="R84">
        <f t="shared" si="34"/>
        <v>-0.9201373738155167</v>
      </c>
      <c r="S84">
        <f t="shared" si="51"/>
        <v>5.3235159302131905</v>
      </c>
      <c r="T84">
        <f t="shared" si="41"/>
        <v>23.19976824218233</v>
      </c>
      <c r="U84">
        <v>181.3236</v>
      </c>
      <c r="V84">
        <f t="shared" si="47"/>
        <v>0.09352885316625148</v>
      </c>
      <c r="W84">
        <f t="shared" si="48"/>
        <v>10.691887755989672</v>
      </c>
      <c r="X84" s="2">
        <f t="shared" si="52"/>
        <v>21.9965145044559</v>
      </c>
      <c r="Y84">
        <f t="shared" si="54"/>
        <v>234</v>
      </c>
      <c r="Z84" s="2">
        <f t="shared" si="45"/>
        <v>220</v>
      </c>
      <c r="AA84" s="1">
        <f t="shared" si="56"/>
        <v>14</v>
      </c>
      <c r="AB84" s="1">
        <f t="shared" si="55"/>
        <v>153</v>
      </c>
      <c r="AC84" s="2">
        <v>1</v>
      </c>
      <c r="AD84">
        <v>1.00763</v>
      </c>
      <c r="AE84" s="2">
        <v>-1.13192</v>
      </c>
      <c r="AF84" s="2">
        <v>181.3236</v>
      </c>
      <c r="AG84">
        <f t="shared" si="46"/>
        <v>0.10281986413033906</v>
      </c>
      <c r="AH84">
        <f t="shared" si="49"/>
        <v>9.725747144854765</v>
      </c>
    </row>
    <row r="85" spans="1:34" ht="12.75">
      <c r="A85">
        <v>3.5</v>
      </c>
      <c r="B85">
        <v>1.03988</v>
      </c>
      <c r="C85">
        <v>-1.14472</v>
      </c>
      <c r="D85" s="1">
        <v>100</v>
      </c>
      <c r="E85">
        <f t="shared" si="35"/>
        <v>98.96012</v>
      </c>
      <c r="F85">
        <f t="shared" si="36"/>
        <v>-1.14472</v>
      </c>
      <c r="G85">
        <f t="shared" si="53"/>
        <v>235</v>
      </c>
      <c r="H85" s="1">
        <f t="shared" si="37"/>
        <v>154</v>
      </c>
      <c r="I85" s="1">
        <f t="shared" si="38"/>
        <v>264</v>
      </c>
      <c r="J85">
        <f t="shared" si="39"/>
        <v>98.96674054596727</v>
      </c>
      <c r="K85">
        <f t="shared" si="40"/>
        <v>180.66278750129962</v>
      </c>
      <c r="L85">
        <v>181.3395</v>
      </c>
      <c r="M85">
        <f t="shared" si="42"/>
        <v>-0.12799999999999923</v>
      </c>
      <c r="N85">
        <f t="shared" si="43"/>
        <v>0.3224999999999989</v>
      </c>
      <c r="O85" s="2">
        <f t="shared" si="44"/>
        <v>0.3469729816570724</v>
      </c>
      <c r="P85">
        <f t="shared" si="57"/>
        <v>338.3503157748486</v>
      </c>
      <c r="Q85">
        <f t="shared" si="50"/>
        <v>157.68752827354896</v>
      </c>
      <c r="R85">
        <f t="shared" si="34"/>
        <v>-0.9250501185116422</v>
      </c>
      <c r="S85">
        <f t="shared" si="51"/>
        <v>5.320967397802213</v>
      </c>
      <c r="T85">
        <f t="shared" si="41"/>
        <v>23.293348109193452</v>
      </c>
      <c r="U85">
        <v>181.3395</v>
      </c>
      <c r="V85">
        <f t="shared" si="47"/>
        <v>0.09357986701112253</v>
      </c>
      <c r="W85">
        <f t="shared" si="48"/>
        <v>10.686059212727285</v>
      </c>
      <c r="X85" s="2">
        <f t="shared" si="52"/>
        <v>22.099388635014897</v>
      </c>
      <c r="Y85">
        <f t="shared" si="54"/>
        <v>235</v>
      </c>
      <c r="Z85" s="2">
        <f t="shared" si="45"/>
        <v>221</v>
      </c>
      <c r="AA85" s="1">
        <f t="shared" si="56"/>
        <v>14</v>
      </c>
      <c r="AB85" s="1">
        <f t="shared" si="55"/>
        <v>156</v>
      </c>
      <c r="AC85" s="2">
        <v>1</v>
      </c>
      <c r="AD85">
        <v>1.03988</v>
      </c>
      <c r="AE85" s="2">
        <v>-1.14472</v>
      </c>
      <c r="AF85" s="2">
        <v>181.3395</v>
      </c>
      <c r="AG85">
        <f t="shared" si="46"/>
        <v>0.10287413055899819</v>
      </c>
      <c r="AH85">
        <f t="shared" si="49"/>
        <v>9.720616782530193</v>
      </c>
    </row>
    <row r="86" spans="1:34" ht="12.75">
      <c r="A86">
        <v>3.6</v>
      </c>
      <c r="B86">
        <v>1.07185</v>
      </c>
      <c r="C86">
        <v>-1.15696</v>
      </c>
      <c r="D86" s="1">
        <v>100</v>
      </c>
      <c r="E86">
        <f t="shared" si="35"/>
        <v>98.92815</v>
      </c>
      <c r="F86">
        <f t="shared" si="36"/>
        <v>-1.15696</v>
      </c>
      <c r="G86">
        <f t="shared" si="53"/>
        <v>236</v>
      </c>
      <c r="H86" s="1">
        <f t="shared" si="37"/>
        <v>157</v>
      </c>
      <c r="I86" s="1">
        <f t="shared" si="38"/>
        <v>266</v>
      </c>
      <c r="J86">
        <f t="shared" si="39"/>
        <v>98.93491506472374</v>
      </c>
      <c r="K86">
        <f t="shared" si="40"/>
        <v>180.6700902207418</v>
      </c>
      <c r="L86">
        <v>181.3547</v>
      </c>
      <c r="M86">
        <f t="shared" si="42"/>
        <v>-0.12240000000000029</v>
      </c>
      <c r="N86">
        <f t="shared" si="43"/>
        <v>0.31970000000000054</v>
      </c>
      <c r="O86" s="2">
        <f t="shared" si="44"/>
        <v>0.34233003081821556</v>
      </c>
      <c r="P86">
        <f t="shared" si="57"/>
        <v>339.0486660211482</v>
      </c>
      <c r="Q86">
        <f t="shared" si="50"/>
        <v>158.37857580040642</v>
      </c>
      <c r="R86">
        <f t="shared" si="34"/>
        <v>-0.9295637298289323</v>
      </c>
      <c r="S86">
        <f t="shared" si="51"/>
        <v>5.318217580279834</v>
      </c>
      <c r="T86">
        <f t="shared" si="41"/>
        <v>23.38698301294475</v>
      </c>
      <c r="U86">
        <v>181.3547</v>
      </c>
      <c r="V86">
        <f t="shared" si="47"/>
        <v>0.09363490375129757</v>
      </c>
      <c r="W86">
        <f t="shared" si="48"/>
        <v>10.679778158966093</v>
      </c>
      <c r="X86" s="2">
        <f t="shared" si="52"/>
        <v>22.20302132646442</v>
      </c>
      <c r="Y86">
        <f t="shared" si="54"/>
        <v>236</v>
      </c>
      <c r="Z86" s="2">
        <f t="shared" si="45"/>
        <v>222</v>
      </c>
      <c r="AA86" s="1">
        <f t="shared" si="56"/>
        <v>14</v>
      </c>
      <c r="AB86" s="1">
        <f t="shared" si="55"/>
        <v>159</v>
      </c>
      <c r="AC86" s="2">
        <v>1</v>
      </c>
      <c r="AD86">
        <v>1.07185</v>
      </c>
      <c r="AE86" s="2">
        <v>-1.15696</v>
      </c>
      <c r="AF86" s="2">
        <v>181.3547</v>
      </c>
      <c r="AG86">
        <f t="shared" si="46"/>
        <v>0.1036326914495227</v>
      </c>
      <c r="AH86">
        <f t="shared" si="49"/>
        <v>9.649464720185126</v>
      </c>
    </row>
    <row r="87" spans="1:34" ht="12.75">
      <c r="A87">
        <v>3.7</v>
      </c>
      <c r="B87">
        <v>1.10357</v>
      </c>
      <c r="C87">
        <v>-1.16866</v>
      </c>
      <c r="D87" s="1">
        <v>100</v>
      </c>
      <c r="E87">
        <f>D87-B87</f>
        <v>98.89643</v>
      </c>
      <c r="F87">
        <f>C87</f>
        <v>-1.16866</v>
      </c>
      <c r="G87">
        <f t="shared" si="53"/>
        <v>237</v>
      </c>
      <c r="H87" s="1">
        <f t="shared" si="37"/>
        <v>160</v>
      </c>
      <c r="I87" s="1">
        <f t="shared" si="38"/>
        <v>267</v>
      </c>
      <c r="J87">
        <f>SQRT(F87^2+E87^2)</f>
        <v>98.9033347918082</v>
      </c>
      <c r="K87">
        <f>180-57.3*ATAN(F87/E87)</f>
        <v>180.67708309857122</v>
      </c>
      <c r="L87">
        <v>181.3693</v>
      </c>
      <c r="M87">
        <f t="shared" si="42"/>
        <v>-0.11700000000000044</v>
      </c>
      <c r="N87">
        <f t="shared" si="43"/>
        <v>0.3171999999999997</v>
      </c>
      <c r="O87" s="2">
        <f t="shared" si="44"/>
        <v>0.33808998802094087</v>
      </c>
      <c r="P87">
        <f t="shared" si="57"/>
        <v>339.7518885301784</v>
      </c>
      <c r="Q87">
        <f t="shared" si="50"/>
        <v>159.0748054316072</v>
      </c>
      <c r="R87">
        <f t="shared" si="34"/>
        <v>-0.9339744609181191</v>
      </c>
      <c r="S87">
        <f t="shared" si="51"/>
        <v>5.3157674143036715</v>
      </c>
      <c r="T87">
        <f>A87+J87/5</f>
        <v>23.480666958361642</v>
      </c>
      <c r="U87">
        <v>181.3693</v>
      </c>
      <c r="V87">
        <f t="shared" si="47"/>
        <v>0.09368394541689185</v>
      </c>
      <c r="W87">
        <f t="shared" si="48"/>
        <v>10.674187509396816</v>
      </c>
      <c r="X87" s="2">
        <f t="shared" si="52"/>
        <v>22.305655041580454</v>
      </c>
      <c r="Y87">
        <f t="shared" si="54"/>
        <v>237</v>
      </c>
      <c r="Z87" s="2">
        <f t="shared" si="45"/>
        <v>223</v>
      </c>
      <c r="AA87" s="1">
        <f t="shared" si="56"/>
        <v>14</v>
      </c>
      <c r="AB87" s="1">
        <f t="shared" si="55"/>
        <v>162</v>
      </c>
      <c r="AC87" s="2">
        <v>1</v>
      </c>
      <c r="AD87">
        <v>1.10357</v>
      </c>
      <c r="AE87" s="2">
        <v>-1.16866</v>
      </c>
      <c r="AF87" s="2">
        <v>181.3693</v>
      </c>
      <c r="AG87">
        <f t="shared" si="46"/>
        <v>0.10263371511603481</v>
      </c>
      <c r="AH87">
        <f t="shared" si="49"/>
        <v>9.743386945210236</v>
      </c>
    </row>
    <row r="88" spans="1:34" ht="12.75">
      <c r="A88">
        <v>3.8</v>
      </c>
      <c r="B88">
        <v>1.13501</v>
      </c>
      <c r="C88">
        <v>-1.17984</v>
      </c>
      <c r="D88" s="1">
        <v>100</v>
      </c>
      <c r="E88">
        <f>D88-B88</f>
        <v>98.86499</v>
      </c>
      <c r="F88">
        <f>C88</f>
        <v>-1.17984</v>
      </c>
      <c r="G88">
        <f t="shared" si="53"/>
        <v>238</v>
      </c>
      <c r="H88" s="1">
        <f t="shared" si="37"/>
        <v>164</v>
      </c>
      <c r="I88" s="1">
        <f t="shared" si="38"/>
        <v>268</v>
      </c>
      <c r="J88">
        <f>SQRT(F88^2+E88^2)</f>
        <v>98.87202976638895</v>
      </c>
      <c r="K88">
        <f>180-57.3*ATAN(F88/E88)</f>
        <v>180.6837771684388</v>
      </c>
      <c r="L88">
        <v>181.3832</v>
      </c>
      <c r="M88">
        <f t="shared" si="42"/>
        <v>-0.11179999999999968</v>
      </c>
      <c r="N88">
        <f t="shared" si="43"/>
        <v>0.31440000000000135</v>
      </c>
      <c r="O88" s="2">
        <f t="shared" si="44"/>
        <v>0.333686379704058</v>
      </c>
      <c r="P88">
        <f t="shared" si="57"/>
        <v>340.4232751146605</v>
      </c>
      <c r="Q88">
        <f t="shared" si="50"/>
        <v>159.7394979462217</v>
      </c>
      <c r="R88">
        <f t="shared" si="34"/>
        <v>-0.9380567477862671</v>
      </c>
      <c r="S88">
        <f t="shared" si="51"/>
        <v>5.3130167601257625</v>
      </c>
      <c r="T88">
        <f>A88+J88/5</f>
        <v>23.57440595327779</v>
      </c>
      <c r="U88">
        <v>181.3832</v>
      </c>
      <c r="V88">
        <f t="shared" si="47"/>
        <v>0.09373899491614779</v>
      </c>
      <c r="W88">
        <f t="shared" si="48"/>
        <v>10.66791894765384</v>
      </c>
      <c r="X88" s="2">
        <f t="shared" si="52"/>
        <v>22.40939542077571</v>
      </c>
      <c r="Y88">
        <f t="shared" si="54"/>
        <v>238</v>
      </c>
      <c r="Z88" s="2">
        <f t="shared" si="45"/>
        <v>224</v>
      </c>
      <c r="AA88" s="1">
        <f t="shared" si="56"/>
        <v>14</v>
      </c>
      <c r="AB88" s="1">
        <f t="shared" si="55"/>
        <v>165</v>
      </c>
      <c r="AC88" s="2">
        <v>1</v>
      </c>
      <c r="AD88">
        <v>1.13501</v>
      </c>
      <c r="AE88" s="2">
        <v>-1.17984</v>
      </c>
      <c r="AF88" s="2">
        <v>181.3832</v>
      </c>
      <c r="AG88">
        <f t="shared" si="46"/>
        <v>0.10374037919525492</v>
      </c>
      <c r="AH88">
        <f t="shared" si="49"/>
        <v>9.63944808913654</v>
      </c>
    </row>
    <row r="89" spans="1:34" ht="12.75">
      <c r="A89">
        <v>3.9</v>
      </c>
      <c r="B89">
        <v>1.16619</v>
      </c>
      <c r="C89">
        <v>-1.19053</v>
      </c>
      <c r="D89" s="1">
        <v>100</v>
      </c>
      <c r="E89">
        <f>D89-B89</f>
        <v>98.83381</v>
      </c>
      <c r="F89">
        <f>C89</f>
        <v>-1.19053</v>
      </c>
      <c r="G89">
        <f t="shared" si="53"/>
        <v>239</v>
      </c>
      <c r="H89" s="1">
        <f t="shared" si="37"/>
        <v>167</v>
      </c>
      <c r="I89" s="1">
        <f t="shared" si="38"/>
        <v>269</v>
      </c>
      <c r="J89">
        <f>SQRT(F89^2+E89^2)</f>
        <v>98.8409801691434</v>
      </c>
      <c r="K89">
        <f>180-57.3*ATAN(F89/E89)</f>
        <v>180.69018962057382</v>
      </c>
      <c r="L89">
        <v>181.3967</v>
      </c>
      <c r="M89">
        <f t="shared" si="42"/>
        <v>-0.10690000000000088</v>
      </c>
      <c r="N89">
        <f t="shared" si="43"/>
        <v>0.31179999999999986</v>
      </c>
      <c r="O89" s="2">
        <f t="shared" si="44"/>
        <v>0.3296162162272968</v>
      </c>
      <c r="P89">
        <f t="shared" si="57"/>
        <v>341.0744314021608</v>
      </c>
      <c r="Q89">
        <f t="shared" si="50"/>
        <v>160.384241781587</v>
      </c>
      <c r="R89">
        <f t="shared" si="34"/>
        <v>-0.9418959200577436</v>
      </c>
      <c r="S89">
        <f t="shared" si="51"/>
        <v>5.310464169249362</v>
      </c>
      <c r="T89">
        <f>A89+J89/5</f>
        <v>23.66819603382868</v>
      </c>
      <c r="U89">
        <v>181.3967</v>
      </c>
      <c r="V89">
        <f t="shared" si="47"/>
        <v>0.09379008055088889</v>
      </c>
      <c r="W89">
        <f t="shared" si="48"/>
        <v>10.662108339457253</v>
      </c>
      <c r="X89" s="2">
        <f t="shared" si="52"/>
        <v>22.512493563460886</v>
      </c>
      <c r="Y89">
        <f t="shared" si="54"/>
        <v>239</v>
      </c>
      <c r="Z89" s="2">
        <f t="shared" si="45"/>
        <v>225</v>
      </c>
      <c r="AA89" s="1">
        <f t="shared" si="56"/>
        <v>14</v>
      </c>
      <c r="AB89" s="1">
        <f t="shared" si="55"/>
        <v>168</v>
      </c>
      <c r="AC89" s="2">
        <v>1</v>
      </c>
      <c r="AD89">
        <v>1.16619</v>
      </c>
      <c r="AE89" s="2">
        <v>-1.19053</v>
      </c>
      <c r="AF89" s="2">
        <v>181.3967</v>
      </c>
      <c r="AG89">
        <f t="shared" si="46"/>
        <v>0.1030981426851767</v>
      </c>
      <c r="AH89">
        <f t="shared" si="49"/>
        <v>9.69949578096307</v>
      </c>
    </row>
    <row r="90" spans="1:34" ht="12.75">
      <c r="A90">
        <v>4</v>
      </c>
      <c r="B90">
        <v>1.19711</v>
      </c>
      <c r="C90">
        <v>-1.20076</v>
      </c>
      <c r="D90" s="1">
        <v>100</v>
      </c>
      <c r="E90">
        <f>D90-B90</f>
        <v>98.80289</v>
      </c>
      <c r="F90">
        <f>C90</f>
        <v>-1.20076</v>
      </c>
      <c r="G90">
        <f t="shared" si="53"/>
        <v>240</v>
      </c>
      <c r="H90" s="1">
        <f t="shared" si="37"/>
        <v>170</v>
      </c>
      <c r="I90" s="1">
        <f t="shared" si="38"/>
        <v>270</v>
      </c>
      <c r="J90">
        <f>SQRT(F90^2+E90^2)</f>
        <v>98.81018620025823</v>
      </c>
      <c r="K90">
        <f>180-57.3*ATAN(F90/E90)</f>
        <v>180.69633753556803</v>
      </c>
      <c r="L90">
        <v>181.4095</v>
      </c>
      <c r="M90">
        <f t="shared" si="42"/>
        <v>-0.10229999999999961</v>
      </c>
      <c r="N90">
        <f t="shared" si="43"/>
        <v>0.30919999999999837</v>
      </c>
      <c r="O90" s="2">
        <f t="shared" si="44"/>
        <v>0.32568378835919803</v>
      </c>
      <c r="P90">
        <f t="shared" si="57"/>
        <v>341.6916569003299</v>
      </c>
      <c r="Q90">
        <f t="shared" si="50"/>
        <v>160.99531936476188</v>
      </c>
      <c r="R90">
        <f t="shared" si="34"/>
        <v>-0.9454245582649732</v>
      </c>
      <c r="S90">
        <f t="shared" si="51"/>
        <v>5.307909451743558</v>
      </c>
      <c r="T90">
        <f>A90+J90/5</f>
        <v>23.762037240051647</v>
      </c>
      <c r="U90">
        <v>181.4095</v>
      </c>
      <c r="V90">
        <f t="shared" si="47"/>
        <v>0.09384120622296876</v>
      </c>
      <c r="W90">
        <f t="shared" si="48"/>
        <v>10.656299511154813</v>
      </c>
      <c r="X90" s="2">
        <f t="shared" si="52"/>
        <v>22.615650304245634</v>
      </c>
      <c r="Y90">
        <f t="shared" si="54"/>
        <v>240</v>
      </c>
      <c r="Z90" s="2">
        <f t="shared" si="45"/>
        <v>226</v>
      </c>
      <c r="AA90" s="1">
        <f t="shared" si="56"/>
        <v>14</v>
      </c>
      <c r="AB90" s="1">
        <f t="shared" si="55"/>
        <v>171</v>
      </c>
      <c r="AC90" s="2">
        <v>1</v>
      </c>
      <c r="AD90">
        <v>1.19711</v>
      </c>
      <c r="AE90" s="2">
        <v>-1.20076</v>
      </c>
      <c r="AF90" s="2">
        <v>181.4095</v>
      </c>
      <c r="AG90">
        <f t="shared" si="46"/>
        <v>0.10315674078474757</v>
      </c>
      <c r="AH90">
        <f t="shared" si="49"/>
        <v>9.693985990568024</v>
      </c>
    </row>
    <row r="97" spans="10:13" ht="12.75">
      <c r="J97" t="s">
        <v>6</v>
      </c>
      <c r="K97" t="s">
        <v>6</v>
      </c>
      <c r="M97" t="s">
        <v>6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6" sqref="D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DellComputerCorporation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cp:lastPrinted>2007-06-10T23:17:13Z</cp:lastPrinted>
  <dcterms:created xsi:type="dcterms:W3CDTF">2007-05-22T00:16:11Z</dcterms:created>
  <dcterms:modified xsi:type="dcterms:W3CDTF">2007-06-26T07:09:01Z</dcterms:modified>
  <cp:category/>
  <cp:version/>
  <cp:contentType/>
  <cp:contentStatus/>
</cp:coreProperties>
</file>